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mpl\Downloads\"/>
    </mc:Choice>
  </mc:AlternateContent>
  <xr:revisionPtr revIDLastSave="0" documentId="13_ncr:1_{053FC810-0040-4E1F-86B3-24C27B3BD146}" xr6:coauthVersionLast="47" xr6:coauthVersionMax="47" xr10:uidLastSave="{00000000-0000-0000-0000-000000000000}"/>
  <bookViews>
    <workbookView xWindow="-120" yWindow="-120" windowWidth="20730" windowHeight="11160" xr2:uid="{37FF4EB8-68B3-496C-9A78-E3FEF1A27FED}"/>
  </bookViews>
  <sheets>
    <sheet name="Cuota Nivelada (2)" sheetId="1" r:id="rId1"/>
  </sheets>
  <externalReferences>
    <externalReference r:id="rId2"/>
  </externalReferences>
  <definedNames>
    <definedName name="_xlnm._FilterDatabase" localSheetId="0" hidden="1">'Cuota Nivelada (2)'!$A$18:$K$499</definedName>
    <definedName name="Años_préstamo" localSheetId="0">'Cuota Nivelada (2)'!$E$10</definedName>
    <definedName name="Años_préstamo">'[1]Cuotas Fijas de Capital'!$E$10</definedName>
    <definedName name="_xlnm.Print_Area" localSheetId="0">'Cuota Nivelada (2)'!$A$1:$K$499</definedName>
    <definedName name="Capital" localSheetId="0">'Cuota Nivelada (2)'!$H$20:$H$499</definedName>
    <definedName name="Capital">'[1]Cuotas Fijas de Capital'!$H$20:$H$499</definedName>
    <definedName name="Costo_total_mensual_del_credito" localSheetId="0">'Cuota Nivelada (2)'!$G$19:$G$499</definedName>
    <definedName name="Datos" localSheetId="0">'Cuota Nivelada (2)'!$A$20:$K$499</definedName>
    <definedName name="Día_de_pago" localSheetId="0">DATE(YEAR('Cuota Nivelada (2)'!Inicio_prestamo),MONTH('Cuota Nivelada (2)'!Inicio_prestamo)+Payment_Number,DAY('Cuota Nivelada (2)'!Inicio_prestamo))</definedName>
    <definedName name="Día_de_pago">DATE(YEAR(Inicio_prestamo),MONTH(Inicio_prestamo)+Payment_Number,DAY(Inicio_prestamo))</definedName>
    <definedName name="Excel_BuiltIn_Print_Area_2">"$#REF!.$A$1:$F$89"</definedName>
    <definedName name="Fecha_de_pago" localSheetId="0">'Cuota Nivelada (2)'!$B$20:$B$499</definedName>
    <definedName name="Fila_de_encabezado" localSheetId="0">ROW('Cuota Nivelada (2)'!$19:$19)</definedName>
    <definedName name="Fila_de_encabezado">ROW('[1]Cuotas Fijas de Capital'!$19:$19)</definedName>
    <definedName name="Importe_del_préstamo" localSheetId="0">'Cuota Nivelada (2)'!$E$8</definedName>
    <definedName name="Importe_del_préstamo">'[1]Cuotas Fijas de Capital'!$E$8</definedName>
    <definedName name="Impresión_completa" localSheetId="0">'Cuota Nivelada (2)'!$A$1:$K$499</definedName>
    <definedName name="Impresión_completa">'[1]Cuotas Fijas de Capital'!$A$1:$K$499</definedName>
    <definedName name="Inicio_prestamo" localSheetId="0">'Cuota Nivelada (2)'!$H$13</definedName>
    <definedName name="Inicio_prestamo">'[1]Cuotas Fijas de Capital'!$H$13</definedName>
    <definedName name="Int" localSheetId="0">'Cuota Nivelada (2)'!$I$20:$I$499</definedName>
    <definedName name="Int">'[1]Cuotas Fijas de Capital'!$I$20:$I$499</definedName>
    <definedName name="Int_acum" localSheetId="0">'Cuota Nivelada (2)'!$K$20:$K$499</definedName>
    <definedName name="Interés_total" localSheetId="0">'Cuota Nivelada (2)'!$K$12</definedName>
    <definedName name="Núm_de_pago" localSheetId="0">'Cuota Nivelada (2)'!$A$20:$A$499</definedName>
    <definedName name="Núm_de_pago">'[1]Cuotas Fijas de Capital'!$A$20:$A$499</definedName>
    <definedName name="Núm_pagos_al_año" localSheetId="0">'Cuota Nivelada (2)'!$E$11</definedName>
    <definedName name="Núm_pagos_al_año">'[1]Cuotas Fijas de Capital'!$E$11</definedName>
    <definedName name="Número_de_pagos" localSheetId="0">MATCH(0.01,'Cuota Nivelada (2)'!Saldo_final,-1)+1</definedName>
    <definedName name="Número_de_pagos">MATCH(0.01,Saldo_final,-1)+1</definedName>
    <definedName name="Pago_adicional" localSheetId="0">'Cuota Nivelada (2)'!#REF!</definedName>
    <definedName name="Pago_adicional">'[1]Cuotas Fijas de Capital'!#REF!</definedName>
    <definedName name="Pago_mensual_programado" localSheetId="0">'Cuota Nivelada (2)'!$E$14</definedName>
    <definedName name="Pago_progr" localSheetId="0">'Cuota Nivelada (2)'!$G$20:$G$499</definedName>
    <definedName name="Pago_total" localSheetId="0">'Cuota Nivelada (2)'!#REF!</definedName>
    <definedName name="Pago_total">'[1]Cuotas Fijas de Capital'!#REF!</definedName>
    <definedName name="Pagos_adicionales_programados" localSheetId="0">'Cuota Nivelada (2)'!$G$15</definedName>
    <definedName name="Restablecer_área_de_impresión" localSheetId="0">OFFSET('Cuota Nivelada (2)'!Impresión_completa,0,0,'Cuota Nivelada (2)'!Última_fila)</definedName>
    <definedName name="Restablecer_área_de_impresión">OFFSET(Impresión_completa,0,0,Última_fila)</definedName>
    <definedName name="Saldo_final" localSheetId="0">'Cuota Nivelada (2)'!$J$20:$J$499</definedName>
    <definedName name="Saldo_final">'[1]Cuotas Fijas de Capital'!$J$20:$J$499</definedName>
    <definedName name="Saldo_inicial" localSheetId="0">'Cuota Nivelada (2)'!$F$20:$F$499</definedName>
    <definedName name="Saldo_inicial">'[1]Cuotas Fijas de Capital'!$F$20:$F$499</definedName>
    <definedName name="Tasa_de_interés" localSheetId="0">'Cuota Nivelada (2)'!$E$9</definedName>
    <definedName name="Tasa_de_interés">'[1]Cuotas Fijas de Capital'!$E$9</definedName>
    <definedName name="Tasa_de_interés_programada" localSheetId="0">'Cuota Nivelada (2)'!$E$9</definedName>
    <definedName name="_xlnm.Print_Titles" localSheetId="0">'Cuota Nivelada (2)'!$16:$19</definedName>
    <definedName name="Última_fila" localSheetId="0">IF([1]!Valores_especificados,'Cuota Nivelada (2)'!Fila_de_encabezado+'Cuota Nivelada (2)'!Número_de_pagos,'Cuota Nivelada (2)'!Fila_de_encabezado)</definedName>
    <definedName name="Última_fila">IF(Valores_especificados,Fila_de_encabezado+Número_de_pagos,Fila_de_encabezado)</definedName>
    <definedName name="Valores_especificados" localSheetId="0">IF([1]!Importe_del_préstamo*[1]!Tasa_de_interés*[1]!Años_préstamo*[1]!Inicio_prestamo&gt;0,1,0)</definedName>
    <definedName name="Valores_especificados">IF(Importe_del_préstamo*Tasa_de_interés*Años_préstamo*Inicio_prestamo&gt;0,1,0)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" i="1" l="1"/>
  <c r="K8" i="1"/>
  <c r="G19" i="1" s="1"/>
  <c r="A10" i="1"/>
  <c r="K10" i="1"/>
  <c r="L10" i="1"/>
  <c r="K11" i="1"/>
  <c r="A20" i="1" l="1"/>
  <c r="F20" i="1"/>
  <c r="K9" i="1"/>
  <c r="E14" i="1"/>
  <c r="G20" i="1" s="1"/>
  <c r="I20" i="1" l="1"/>
  <c r="K20" i="1" s="1"/>
  <c r="C20" i="1"/>
  <c r="D20" i="1" s="1"/>
  <c r="B20" i="1" s="1"/>
  <c r="E20" i="1" s="1"/>
  <c r="H20" i="1" l="1"/>
  <c r="J20" i="1" s="1"/>
  <c r="A21" i="1" s="1"/>
  <c r="F21" i="1" l="1"/>
  <c r="G21" i="1"/>
  <c r="C21" i="1"/>
  <c r="D21" i="1" s="1"/>
  <c r="B21" i="1" s="1"/>
  <c r="E21" i="1" s="1"/>
  <c r="I21" i="1"/>
  <c r="K21" i="1"/>
  <c r="H21" i="1"/>
  <c r="J21" i="1" s="1"/>
  <c r="A22" i="1" s="1"/>
  <c r="F22" i="1" l="1"/>
  <c r="G22" i="1"/>
  <c r="I22" i="1"/>
  <c r="K22" i="1" s="1"/>
  <c r="C22" i="1"/>
  <c r="D22" i="1" s="1"/>
  <c r="B22" i="1" s="1"/>
  <c r="E22" i="1" s="1"/>
  <c r="H22" i="1" l="1"/>
  <c r="J22" i="1" s="1"/>
  <c r="A23" i="1" s="1"/>
  <c r="C23" i="1" s="1"/>
  <c r="D23" i="1" s="1"/>
  <c r="B23" i="1" s="1"/>
  <c r="E23" i="1" s="1"/>
  <c r="F23" i="1" l="1"/>
  <c r="I23" i="1" s="1"/>
  <c r="K23" i="1" s="1"/>
  <c r="G23" i="1"/>
  <c r="H23" i="1" s="1"/>
  <c r="J23" i="1" s="1"/>
  <c r="A24" i="1" s="1"/>
  <c r="F24" i="1" l="1"/>
  <c r="I24" i="1" s="1"/>
  <c r="K24" i="1" s="1"/>
  <c r="G24" i="1"/>
  <c r="C24" i="1"/>
  <c r="D24" i="1" s="1"/>
  <c r="B24" i="1" s="1"/>
  <c r="E24" i="1" s="1"/>
  <c r="H24" i="1" l="1"/>
  <c r="J24" i="1" s="1"/>
  <c r="A25" i="1" s="1"/>
  <c r="F25" i="1" l="1"/>
  <c r="I25" i="1" s="1"/>
  <c r="G25" i="1"/>
  <c r="C25" i="1"/>
  <c r="D25" i="1" s="1"/>
  <c r="B25" i="1" s="1"/>
  <c r="E25" i="1" s="1"/>
  <c r="K25" i="1" l="1"/>
  <c r="H25" i="1"/>
  <c r="J25" i="1" s="1"/>
  <c r="A26" i="1" s="1"/>
  <c r="G26" i="1" s="1"/>
  <c r="C26" i="1" l="1"/>
  <c r="D26" i="1" s="1"/>
  <c r="B26" i="1" s="1"/>
  <c r="E26" i="1" s="1"/>
  <c r="F26" i="1"/>
  <c r="I26" i="1" s="1"/>
  <c r="K26" i="1" l="1"/>
  <c r="H26" i="1"/>
  <c r="J26" i="1" s="1"/>
  <c r="A27" i="1" s="1"/>
  <c r="C27" i="1" l="1"/>
  <c r="D27" i="1" s="1"/>
  <c r="B27" i="1" s="1"/>
  <c r="E27" i="1" s="1"/>
  <c r="G27" i="1"/>
  <c r="F27" i="1"/>
  <c r="I27" i="1" s="1"/>
  <c r="H27" i="1" s="1"/>
  <c r="J27" i="1" s="1"/>
  <c r="A28" i="1" s="1"/>
  <c r="K27" i="1" l="1"/>
  <c r="G28" i="1"/>
  <c r="F28" i="1"/>
  <c r="I28" i="1" s="1"/>
  <c r="K28" i="1" s="1"/>
  <c r="C28" i="1"/>
  <c r="D28" i="1" s="1"/>
  <c r="B28" i="1" s="1"/>
  <c r="E28" i="1" s="1"/>
  <c r="H28" i="1" l="1"/>
  <c r="J28" i="1" s="1"/>
  <c r="A29" i="1" s="1"/>
  <c r="F29" i="1" l="1"/>
  <c r="I29" i="1" s="1"/>
  <c r="G29" i="1"/>
  <c r="C29" i="1"/>
  <c r="D29" i="1" s="1"/>
  <c r="B29" i="1" s="1"/>
  <c r="E29" i="1" s="1"/>
  <c r="H29" i="1" l="1"/>
  <c r="J29" i="1" s="1"/>
  <c r="A30" i="1" s="1"/>
  <c r="K29" i="1"/>
  <c r="F30" i="1" l="1"/>
  <c r="G30" i="1"/>
  <c r="I30" i="1"/>
  <c r="K30" i="1" s="1"/>
  <c r="C30" i="1"/>
  <c r="D30" i="1" s="1"/>
  <c r="B30" i="1" s="1"/>
  <c r="E30" i="1" s="1"/>
  <c r="H30" i="1" l="1"/>
  <c r="J30" i="1" s="1"/>
  <c r="A31" i="1" s="1"/>
  <c r="G31" i="1" l="1"/>
  <c r="F31" i="1"/>
  <c r="I31" i="1" s="1"/>
  <c r="C31" i="1"/>
  <c r="D31" i="1" s="1"/>
  <c r="B31" i="1" s="1"/>
  <c r="E31" i="1" s="1"/>
  <c r="K31" i="1" l="1"/>
  <c r="H31" i="1"/>
  <c r="J31" i="1" s="1"/>
  <c r="A32" i="1" s="1"/>
  <c r="F32" i="1" l="1"/>
  <c r="G32" i="1"/>
  <c r="C32" i="1"/>
  <c r="D32" i="1" s="1"/>
  <c r="B32" i="1" s="1"/>
  <c r="E32" i="1" s="1"/>
  <c r="I32" i="1" l="1"/>
  <c r="K32" i="1" s="1"/>
  <c r="H32" i="1" l="1"/>
  <c r="J32" i="1" s="1"/>
  <c r="A33" i="1" s="1"/>
  <c r="F33" i="1" l="1"/>
  <c r="I33" i="1" s="1"/>
  <c r="K33" i="1" s="1"/>
  <c r="G33" i="1"/>
  <c r="C33" i="1"/>
  <c r="D33" i="1" s="1"/>
  <c r="B33" i="1" s="1"/>
  <c r="E33" i="1" s="1"/>
  <c r="H33" i="1" l="1"/>
  <c r="J33" i="1" s="1"/>
  <c r="A34" i="1" s="1"/>
  <c r="F34" i="1" s="1"/>
  <c r="I34" i="1" l="1"/>
  <c r="K34" i="1" s="1"/>
  <c r="C34" i="1"/>
  <c r="D34" i="1" s="1"/>
  <c r="B34" i="1" s="1"/>
  <c r="E34" i="1" s="1"/>
  <c r="G34" i="1"/>
  <c r="H34" i="1"/>
  <c r="J34" i="1" s="1"/>
  <c r="A35" i="1" s="1"/>
  <c r="G35" i="1" l="1"/>
  <c r="F35" i="1"/>
  <c r="C35" i="1"/>
  <c r="D35" i="1" s="1"/>
  <c r="B35" i="1" s="1"/>
  <c r="E35" i="1" s="1"/>
  <c r="I35" i="1" l="1"/>
  <c r="H35" i="1" l="1"/>
  <c r="J35" i="1" s="1"/>
  <c r="A36" i="1" s="1"/>
  <c r="K35" i="1"/>
  <c r="F36" i="1" l="1"/>
  <c r="I36" i="1" s="1"/>
  <c r="K36" i="1" s="1"/>
  <c r="G36" i="1"/>
  <c r="C36" i="1"/>
  <c r="D36" i="1" s="1"/>
  <c r="B36" i="1" s="1"/>
  <c r="E36" i="1" s="1"/>
  <c r="H36" i="1" l="1"/>
  <c r="J36" i="1" s="1"/>
  <c r="A37" i="1" s="1"/>
  <c r="F37" i="1" l="1"/>
  <c r="I37" i="1" s="1"/>
  <c r="G37" i="1"/>
  <c r="C37" i="1"/>
  <c r="D37" i="1" s="1"/>
  <c r="B37" i="1" s="1"/>
  <c r="E37" i="1" s="1"/>
  <c r="H37" i="1" l="1"/>
  <c r="J37" i="1" s="1"/>
  <c r="A38" i="1" s="1"/>
  <c r="K37" i="1"/>
  <c r="F38" i="1" l="1"/>
  <c r="G38" i="1"/>
  <c r="I38" i="1"/>
  <c r="K38" i="1" s="1"/>
  <c r="C38" i="1"/>
  <c r="D38" i="1" s="1"/>
  <c r="B38" i="1" s="1"/>
  <c r="E38" i="1" s="1"/>
  <c r="H38" i="1" l="1"/>
  <c r="J38" i="1" s="1"/>
  <c r="A39" i="1" s="1"/>
  <c r="G39" i="1" l="1"/>
  <c r="F39" i="1"/>
  <c r="C39" i="1"/>
  <c r="D39" i="1" s="1"/>
  <c r="B39" i="1" s="1"/>
  <c r="E39" i="1" s="1"/>
  <c r="I39" i="1" l="1"/>
  <c r="K39" i="1" l="1"/>
  <c r="H39" i="1"/>
  <c r="J39" i="1" s="1"/>
  <c r="A40" i="1" s="1"/>
  <c r="F40" i="1" l="1"/>
  <c r="G40" i="1"/>
  <c r="C40" i="1"/>
  <c r="D40" i="1" s="1"/>
  <c r="B40" i="1" s="1"/>
  <c r="E40" i="1" s="1"/>
  <c r="I40" i="1"/>
  <c r="K40" i="1" s="1"/>
  <c r="H40" i="1" l="1"/>
  <c r="J40" i="1" s="1"/>
  <c r="A41" i="1" s="1"/>
  <c r="G41" i="1" l="1"/>
  <c r="F41" i="1"/>
  <c r="I41" i="1" s="1"/>
  <c r="C41" i="1"/>
  <c r="D41" i="1" s="1"/>
  <c r="B41" i="1" s="1"/>
  <c r="E41" i="1" s="1"/>
  <c r="K41" i="1" l="1"/>
  <c r="H41" i="1"/>
  <c r="J41" i="1" s="1"/>
  <c r="A42" i="1" s="1"/>
  <c r="F42" i="1" l="1"/>
  <c r="I42" i="1"/>
  <c r="K42" i="1" s="1"/>
  <c r="C42" i="1"/>
  <c r="D42" i="1" s="1"/>
  <c r="B42" i="1" s="1"/>
  <c r="E42" i="1" s="1"/>
  <c r="G42" i="1"/>
  <c r="H42" i="1" s="1"/>
  <c r="J42" i="1" s="1"/>
  <c r="A43" i="1" s="1"/>
  <c r="F43" i="1" l="1"/>
  <c r="G43" i="1"/>
  <c r="I43" i="1"/>
  <c r="K43" i="1" s="1"/>
  <c r="C43" i="1"/>
  <c r="D43" i="1" s="1"/>
  <c r="B43" i="1" s="1"/>
  <c r="E43" i="1" s="1"/>
  <c r="H43" i="1" l="1"/>
  <c r="J43" i="1" s="1"/>
  <c r="A44" i="1" s="1"/>
  <c r="F44" i="1" l="1"/>
  <c r="G44" i="1"/>
  <c r="C44" i="1"/>
  <c r="D44" i="1" s="1"/>
  <c r="B44" i="1" s="1"/>
  <c r="E44" i="1" s="1"/>
  <c r="I44" i="1"/>
  <c r="K44" i="1" s="1"/>
  <c r="H44" i="1" l="1"/>
  <c r="J44" i="1" s="1"/>
  <c r="A45" i="1" s="1"/>
  <c r="G45" i="1" l="1"/>
  <c r="F45" i="1"/>
  <c r="I45" i="1" s="1"/>
  <c r="C45" i="1"/>
  <c r="D45" i="1" s="1"/>
  <c r="B45" i="1" s="1"/>
  <c r="E45" i="1" s="1"/>
  <c r="K45" i="1" l="1"/>
  <c r="H45" i="1"/>
  <c r="J45" i="1" s="1"/>
  <c r="A46" i="1" s="1"/>
  <c r="F46" i="1" l="1"/>
  <c r="G46" i="1"/>
  <c r="C46" i="1"/>
  <c r="D46" i="1" s="1"/>
  <c r="B46" i="1" s="1"/>
  <c r="E46" i="1" s="1"/>
  <c r="I46" i="1" l="1"/>
  <c r="H46" i="1" l="1"/>
  <c r="J46" i="1" s="1"/>
  <c r="A47" i="1" s="1"/>
  <c r="K46" i="1"/>
  <c r="G47" i="1" l="1"/>
  <c r="C47" i="1"/>
  <c r="D47" i="1" s="1"/>
  <c r="B47" i="1" s="1"/>
  <c r="E47" i="1" s="1"/>
  <c r="F47" i="1"/>
  <c r="I47" i="1" l="1"/>
  <c r="H47" i="1" l="1"/>
  <c r="J47" i="1" s="1"/>
  <c r="A48" i="1" s="1"/>
  <c r="K47" i="1"/>
  <c r="F48" i="1" l="1"/>
  <c r="G48" i="1"/>
  <c r="I48" i="1"/>
  <c r="K48" i="1" s="1"/>
  <c r="C48" i="1"/>
  <c r="D48" i="1" s="1"/>
  <c r="B48" i="1" s="1"/>
  <c r="E48" i="1" s="1"/>
  <c r="H48" i="1" l="1"/>
  <c r="J48" i="1" s="1"/>
  <c r="A49" i="1" s="1"/>
  <c r="F49" i="1" s="1"/>
  <c r="I49" i="1" s="1"/>
  <c r="K49" i="1" s="1"/>
  <c r="G49" i="1" l="1"/>
  <c r="C49" i="1"/>
  <c r="D49" i="1" s="1"/>
  <c r="B49" i="1" s="1"/>
  <c r="E49" i="1" s="1"/>
  <c r="H49" i="1"/>
  <c r="J49" i="1" s="1"/>
  <c r="A50" i="1" s="1"/>
  <c r="F50" i="1" l="1"/>
  <c r="I50" i="1"/>
  <c r="K50" i="1" s="1"/>
  <c r="G50" i="1"/>
  <c r="H50" i="1" s="1"/>
  <c r="J50" i="1" s="1"/>
  <c r="A51" i="1" s="1"/>
  <c r="C50" i="1"/>
  <c r="D50" i="1" s="1"/>
  <c r="B50" i="1" s="1"/>
  <c r="E50" i="1" s="1"/>
  <c r="G51" i="1" l="1"/>
  <c r="F51" i="1"/>
  <c r="I51" i="1"/>
  <c r="K51" i="1" s="1"/>
  <c r="C51" i="1"/>
  <c r="D51" i="1" s="1"/>
  <c r="B51" i="1" s="1"/>
  <c r="E51" i="1" s="1"/>
  <c r="H51" i="1" l="1"/>
  <c r="J51" i="1" s="1"/>
  <c r="A52" i="1" s="1"/>
  <c r="G52" i="1" l="1"/>
  <c r="C52" i="1"/>
  <c r="D52" i="1" s="1"/>
  <c r="B52" i="1" s="1"/>
  <c r="E52" i="1" s="1"/>
  <c r="F52" i="1"/>
  <c r="I52" i="1" s="1"/>
  <c r="K52" i="1" s="1"/>
  <c r="H52" i="1" l="1"/>
  <c r="J52" i="1" s="1"/>
  <c r="A53" i="1" s="1"/>
  <c r="C53" i="1" l="1"/>
  <c r="D53" i="1" s="1"/>
  <c r="B53" i="1" s="1"/>
  <c r="E53" i="1" s="1"/>
  <c r="G53" i="1"/>
  <c r="F53" i="1"/>
  <c r="I53" i="1" s="1"/>
  <c r="K53" i="1" s="1"/>
  <c r="H53" i="1" l="1"/>
  <c r="J53" i="1" s="1"/>
  <c r="A54" i="1" s="1"/>
  <c r="F54" i="1" l="1"/>
  <c r="C54" i="1"/>
  <c r="D54" i="1" s="1"/>
  <c r="B54" i="1" s="1"/>
  <c r="E54" i="1" s="1"/>
  <c r="I54" i="1"/>
  <c r="K54" i="1" s="1"/>
  <c r="G54" i="1"/>
  <c r="H54" i="1" l="1"/>
  <c r="J54" i="1" s="1"/>
  <c r="A55" i="1" s="1"/>
  <c r="G55" i="1" l="1"/>
  <c r="F55" i="1"/>
  <c r="C55" i="1"/>
  <c r="D55" i="1" s="1"/>
  <c r="B55" i="1" s="1"/>
  <c r="E55" i="1" s="1"/>
  <c r="I55" i="1"/>
  <c r="K55" i="1" s="1"/>
  <c r="H55" i="1"/>
  <c r="J55" i="1" s="1"/>
  <c r="A56" i="1" s="1"/>
  <c r="G56" i="1" l="1"/>
  <c r="F56" i="1"/>
  <c r="I56" i="1" s="1"/>
  <c r="H56" i="1" s="1"/>
  <c r="J56" i="1" s="1"/>
  <c r="A57" i="1" s="1"/>
  <c r="C56" i="1"/>
  <c r="D56" i="1" s="1"/>
  <c r="B56" i="1" s="1"/>
  <c r="E56" i="1" s="1"/>
  <c r="G57" i="1" l="1"/>
  <c r="C57" i="1"/>
  <c r="D57" i="1" s="1"/>
  <c r="B57" i="1" s="1"/>
  <c r="E57" i="1" s="1"/>
  <c r="F57" i="1"/>
  <c r="I57" i="1" s="1"/>
  <c r="K57" i="1" s="1"/>
  <c r="K56" i="1"/>
  <c r="H57" i="1" l="1"/>
  <c r="J57" i="1" s="1"/>
  <c r="A58" i="1" s="1"/>
  <c r="F58" i="1" l="1"/>
  <c r="C58" i="1"/>
  <c r="D58" i="1" s="1"/>
  <c r="B58" i="1" s="1"/>
  <c r="E58" i="1" s="1"/>
  <c r="I58" i="1"/>
  <c r="K58" i="1" s="1"/>
  <c r="G58" i="1"/>
  <c r="H58" i="1" l="1"/>
  <c r="J58" i="1" s="1"/>
  <c r="A59" i="1" s="1"/>
  <c r="F59" i="1" s="1"/>
  <c r="G59" i="1" l="1"/>
  <c r="I59" i="1"/>
  <c r="K59" i="1" s="1"/>
  <c r="C59" i="1"/>
  <c r="D59" i="1" s="1"/>
  <c r="B59" i="1" s="1"/>
  <c r="E59" i="1" s="1"/>
  <c r="H59" i="1" l="1"/>
  <c r="J59" i="1" s="1"/>
  <c r="A60" i="1" s="1"/>
  <c r="G60" i="1" s="1"/>
  <c r="F60" i="1" l="1"/>
  <c r="I60" i="1"/>
  <c r="K60" i="1" s="1"/>
  <c r="C60" i="1"/>
  <c r="D60" i="1" s="1"/>
  <c r="B60" i="1" s="1"/>
  <c r="E60" i="1" s="1"/>
  <c r="H60" i="1"/>
  <c r="J60" i="1" s="1"/>
  <c r="A61" i="1" s="1"/>
  <c r="G61" i="1" l="1"/>
  <c r="F61" i="1"/>
  <c r="I61" i="1" s="1"/>
  <c r="H61" i="1" s="1"/>
  <c r="C61" i="1"/>
  <c r="D61" i="1" s="1"/>
  <c r="B61" i="1" s="1"/>
  <c r="E61" i="1" s="1"/>
  <c r="J61" i="1" l="1"/>
  <c r="A62" i="1" s="1"/>
  <c r="K61" i="1"/>
  <c r="G62" i="1" l="1"/>
  <c r="F62" i="1"/>
  <c r="C62" i="1"/>
  <c r="D62" i="1" s="1"/>
  <c r="B62" i="1" s="1"/>
  <c r="E62" i="1" s="1"/>
  <c r="I62" i="1" l="1"/>
  <c r="H62" i="1" l="1"/>
  <c r="J62" i="1" s="1"/>
  <c r="A63" i="1" s="1"/>
  <c r="K62" i="1"/>
  <c r="G63" i="1" l="1"/>
  <c r="C63" i="1"/>
  <c r="D63" i="1" s="1"/>
  <c r="B63" i="1" s="1"/>
  <c r="E63" i="1" s="1"/>
  <c r="F63" i="1"/>
  <c r="I63" i="1" s="1"/>
  <c r="H63" i="1" s="1"/>
  <c r="J63" i="1" s="1"/>
  <c r="A64" i="1" s="1"/>
  <c r="K63" i="1" l="1"/>
  <c r="F64" i="1"/>
  <c r="C64" i="1"/>
  <c r="D64" i="1" s="1"/>
  <c r="B64" i="1" s="1"/>
  <c r="E64" i="1" s="1"/>
  <c r="I64" i="1"/>
  <c r="K64" i="1" s="1"/>
  <c r="G64" i="1"/>
  <c r="H64" i="1" s="1"/>
  <c r="J64" i="1" l="1"/>
  <c r="A65" i="1" s="1"/>
  <c r="C65" i="1" s="1"/>
  <c r="D65" i="1" s="1"/>
  <c r="B65" i="1" s="1"/>
  <c r="E65" i="1" s="1"/>
  <c r="G65" i="1" l="1"/>
  <c r="F65" i="1"/>
  <c r="I65" i="1" s="1"/>
  <c r="K65" i="1" s="1"/>
  <c r="H65" i="1" l="1"/>
  <c r="J65" i="1" s="1"/>
  <c r="A66" i="1" s="1"/>
  <c r="F66" i="1" s="1"/>
  <c r="I66" i="1" l="1"/>
  <c r="H66" i="1" s="1"/>
  <c r="J66" i="1" s="1"/>
  <c r="A67" i="1" s="1"/>
  <c r="F67" i="1" s="1"/>
  <c r="I67" i="1" s="1"/>
  <c r="C66" i="1"/>
  <c r="D66" i="1" s="1"/>
  <c r="B66" i="1" s="1"/>
  <c r="E66" i="1" s="1"/>
  <c r="G66" i="1"/>
  <c r="K66" i="1"/>
  <c r="C67" i="1" l="1"/>
  <c r="D67" i="1" s="1"/>
  <c r="B67" i="1" s="1"/>
  <c r="E67" i="1" s="1"/>
  <c r="G67" i="1"/>
  <c r="K67" i="1"/>
  <c r="H67" i="1"/>
  <c r="J67" i="1" s="1"/>
  <c r="A68" i="1" s="1"/>
  <c r="C68" i="1" l="1"/>
  <c r="D68" i="1" s="1"/>
  <c r="B68" i="1" s="1"/>
  <c r="E68" i="1" s="1"/>
  <c r="G68" i="1"/>
  <c r="F68" i="1"/>
  <c r="I68" i="1" s="1"/>
  <c r="K68" i="1" s="1"/>
  <c r="H68" i="1" l="1"/>
  <c r="J68" i="1" s="1"/>
  <c r="A69" i="1" s="1"/>
  <c r="F69" i="1" l="1"/>
  <c r="C69" i="1"/>
  <c r="D69" i="1" s="1"/>
  <c r="B69" i="1" s="1"/>
  <c r="E69" i="1" s="1"/>
  <c r="G69" i="1"/>
  <c r="I69" i="1" l="1"/>
  <c r="H69" i="1" l="1"/>
  <c r="J69" i="1" s="1"/>
  <c r="A70" i="1" s="1"/>
  <c r="K69" i="1"/>
  <c r="C70" i="1" l="1"/>
  <c r="D70" i="1" s="1"/>
  <c r="B70" i="1" s="1"/>
  <c r="E70" i="1" s="1"/>
  <c r="F70" i="1"/>
  <c r="G70" i="1"/>
  <c r="I70" i="1" l="1"/>
  <c r="K70" i="1" s="1"/>
  <c r="H70" i="1" l="1"/>
  <c r="J70" i="1" s="1"/>
  <c r="A71" i="1" s="1"/>
  <c r="G71" i="1" l="1"/>
  <c r="F71" i="1"/>
  <c r="I71" i="1" s="1"/>
  <c r="K71" i="1" s="1"/>
  <c r="C71" i="1"/>
  <c r="D71" i="1" s="1"/>
  <c r="B71" i="1" s="1"/>
  <c r="E71" i="1" s="1"/>
  <c r="H71" i="1" l="1"/>
  <c r="J71" i="1" s="1"/>
  <c r="A72" i="1" s="1"/>
  <c r="G72" i="1" l="1"/>
  <c r="C72" i="1"/>
  <c r="D72" i="1" s="1"/>
  <c r="B72" i="1" s="1"/>
  <c r="E72" i="1" s="1"/>
  <c r="F72" i="1"/>
  <c r="I72" i="1" s="1"/>
  <c r="K72" i="1" s="1"/>
  <c r="H72" i="1" l="1"/>
  <c r="J72" i="1" s="1"/>
  <c r="A73" i="1" s="1"/>
  <c r="C73" i="1" s="1"/>
  <c r="D73" i="1" s="1"/>
  <c r="B73" i="1" s="1"/>
  <c r="E73" i="1" s="1"/>
  <c r="F73" i="1" l="1"/>
  <c r="I73" i="1" s="1"/>
  <c r="H73" i="1" s="1"/>
  <c r="J73" i="1" s="1"/>
  <c r="A74" i="1" s="1"/>
  <c r="G73" i="1"/>
  <c r="K73" i="1" l="1"/>
  <c r="F74" i="1"/>
  <c r="C74" i="1"/>
  <c r="D74" i="1" s="1"/>
  <c r="B74" i="1" s="1"/>
  <c r="E74" i="1" s="1"/>
  <c r="I74" i="1"/>
  <c r="K74" i="1" s="1"/>
  <c r="G74" i="1"/>
  <c r="H74" i="1" l="1"/>
  <c r="J74" i="1" s="1"/>
  <c r="A75" i="1" s="1"/>
  <c r="G75" i="1" s="1"/>
  <c r="F75" i="1" l="1"/>
  <c r="I75" i="1" s="1"/>
  <c r="K75" i="1" s="1"/>
  <c r="C75" i="1"/>
  <c r="D75" i="1" s="1"/>
  <c r="B75" i="1" s="1"/>
  <c r="E75" i="1" s="1"/>
  <c r="H75" i="1" l="1"/>
  <c r="J75" i="1" s="1"/>
  <c r="A76" i="1" s="1"/>
  <c r="F76" i="1" s="1"/>
  <c r="I76" i="1" l="1"/>
  <c r="K76" i="1" s="1"/>
  <c r="G76" i="1"/>
  <c r="H76" i="1" s="1"/>
  <c r="J76" i="1" s="1"/>
  <c r="A77" i="1" s="1"/>
  <c r="C76" i="1"/>
  <c r="D76" i="1" s="1"/>
  <c r="B76" i="1" s="1"/>
  <c r="E76" i="1" s="1"/>
  <c r="G77" i="1" l="1"/>
  <c r="C77" i="1"/>
  <c r="D77" i="1" s="1"/>
  <c r="B77" i="1" s="1"/>
  <c r="E77" i="1" s="1"/>
  <c r="F77" i="1"/>
  <c r="I77" i="1" l="1"/>
  <c r="K77" i="1" l="1"/>
  <c r="H77" i="1"/>
  <c r="J77" i="1" s="1"/>
  <c r="A78" i="1" s="1"/>
  <c r="C78" i="1" l="1"/>
  <c r="D78" i="1" s="1"/>
  <c r="B78" i="1" s="1"/>
  <c r="E78" i="1" s="1"/>
  <c r="G78" i="1"/>
  <c r="F78" i="1"/>
  <c r="I78" i="1" l="1"/>
  <c r="K78" i="1" l="1"/>
  <c r="H78" i="1"/>
  <c r="J78" i="1" s="1"/>
  <c r="A79" i="1" s="1"/>
  <c r="G79" i="1" l="1"/>
  <c r="C79" i="1"/>
  <c r="D79" i="1" s="1"/>
  <c r="B79" i="1" s="1"/>
  <c r="E79" i="1" s="1"/>
  <c r="F79" i="1"/>
  <c r="I79" i="1" l="1"/>
  <c r="K79" i="1" l="1"/>
  <c r="H79" i="1"/>
  <c r="J79" i="1" s="1"/>
  <c r="A80" i="1" s="1"/>
  <c r="C80" i="1" l="1"/>
  <c r="D80" i="1" s="1"/>
  <c r="B80" i="1" s="1"/>
  <c r="E80" i="1" s="1"/>
  <c r="F80" i="1"/>
  <c r="G80" i="1"/>
  <c r="I80" i="1"/>
  <c r="K80" i="1" s="1"/>
  <c r="H80" i="1" l="1"/>
  <c r="J80" i="1" s="1"/>
  <c r="A81" i="1" s="1"/>
  <c r="F81" i="1" l="1"/>
  <c r="G81" i="1"/>
  <c r="I81" i="1"/>
  <c r="K81" i="1" s="1"/>
  <c r="C81" i="1"/>
  <c r="D81" i="1" s="1"/>
  <c r="B81" i="1" s="1"/>
  <c r="E81" i="1" s="1"/>
  <c r="H81" i="1" l="1"/>
  <c r="J81" i="1" s="1"/>
  <c r="A82" i="1" s="1"/>
  <c r="C82" i="1" l="1"/>
  <c r="D82" i="1" s="1"/>
  <c r="B82" i="1" s="1"/>
  <c r="E82" i="1" s="1"/>
  <c r="G82" i="1"/>
  <c r="F82" i="1"/>
  <c r="I82" i="1" s="1"/>
  <c r="H82" i="1" l="1"/>
  <c r="J82" i="1" s="1"/>
  <c r="A83" i="1" s="1"/>
  <c r="K82" i="1"/>
  <c r="C83" i="1" l="1"/>
  <c r="D83" i="1" s="1"/>
  <c r="B83" i="1" s="1"/>
  <c r="E83" i="1" s="1"/>
  <c r="F83" i="1"/>
  <c r="I83" i="1" s="1"/>
  <c r="K83" i="1" s="1"/>
  <c r="G83" i="1"/>
  <c r="H83" i="1" l="1"/>
  <c r="J83" i="1" s="1"/>
  <c r="A84" i="1" s="1"/>
  <c r="C84" i="1" l="1"/>
  <c r="D84" i="1" s="1"/>
  <c r="B84" i="1" s="1"/>
  <c r="E84" i="1" s="1"/>
  <c r="G84" i="1"/>
  <c r="F84" i="1"/>
  <c r="I84" i="1" s="1"/>
  <c r="H84" i="1" l="1"/>
  <c r="J84" i="1" s="1"/>
  <c r="A85" i="1" s="1"/>
  <c r="K84" i="1"/>
  <c r="F85" i="1" l="1"/>
  <c r="I85" i="1"/>
  <c r="K85" i="1" s="1"/>
  <c r="G85" i="1"/>
  <c r="C85" i="1"/>
  <c r="D85" i="1" s="1"/>
  <c r="B85" i="1" s="1"/>
  <c r="E85" i="1" s="1"/>
  <c r="H85" i="1" l="1"/>
  <c r="J85" i="1"/>
  <c r="A86" i="1" s="1"/>
  <c r="G86" i="1" l="1"/>
  <c r="C86" i="1"/>
  <c r="D86" i="1" s="1"/>
  <c r="B86" i="1" s="1"/>
  <c r="E86" i="1" s="1"/>
  <c r="F86" i="1"/>
  <c r="I86" i="1" l="1"/>
  <c r="K86" i="1" l="1"/>
  <c r="H86" i="1"/>
  <c r="J86" i="1" s="1"/>
  <c r="A87" i="1" s="1"/>
  <c r="C87" i="1" l="1"/>
  <c r="D87" i="1" s="1"/>
  <c r="B87" i="1" s="1"/>
  <c r="E87" i="1" s="1"/>
  <c r="F87" i="1"/>
  <c r="I87" i="1" s="1"/>
  <c r="G87" i="1"/>
  <c r="H87" i="1" l="1"/>
  <c r="J87" i="1" s="1"/>
  <c r="A88" i="1" s="1"/>
  <c r="K87" i="1"/>
  <c r="C88" i="1" l="1"/>
  <c r="D88" i="1" s="1"/>
  <c r="B88" i="1" s="1"/>
  <c r="E88" i="1" s="1"/>
  <c r="F88" i="1"/>
  <c r="I88" i="1" s="1"/>
  <c r="K88" i="1" s="1"/>
  <c r="G88" i="1"/>
  <c r="H88" i="1" l="1"/>
  <c r="J88" i="1" s="1"/>
  <c r="A89" i="1" s="1"/>
  <c r="F89" i="1" l="1"/>
  <c r="I89" i="1" s="1"/>
  <c r="K89" i="1" s="1"/>
  <c r="C89" i="1"/>
  <c r="D89" i="1" s="1"/>
  <c r="B89" i="1" s="1"/>
  <c r="E89" i="1" s="1"/>
  <c r="G89" i="1"/>
  <c r="H89" i="1" l="1"/>
  <c r="J89" i="1" s="1"/>
  <c r="A90" i="1" s="1"/>
  <c r="C90" i="1" l="1"/>
  <c r="D90" i="1" s="1"/>
  <c r="B90" i="1" s="1"/>
  <c r="E90" i="1" s="1"/>
  <c r="G90" i="1"/>
  <c r="F90" i="1"/>
  <c r="I90" i="1" s="1"/>
  <c r="K90" i="1" s="1"/>
  <c r="H90" i="1" l="1"/>
  <c r="J90" i="1" s="1"/>
  <c r="A91" i="1" s="1"/>
  <c r="G91" i="1" l="1"/>
  <c r="C91" i="1"/>
  <c r="D91" i="1" s="1"/>
  <c r="B91" i="1" s="1"/>
  <c r="E91" i="1" s="1"/>
  <c r="F91" i="1"/>
  <c r="I91" i="1" s="1"/>
  <c r="K91" i="1" s="1"/>
  <c r="H91" i="1" l="1"/>
  <c r="J91" i="1" s="1"/>
  <c r="A92" i="1" s="1"/>
  <c r="G92" i="1" s="1"/>
  <c r="C92" i="1" l="1"/>
  <c r="D92" i="1" s="1"/>
  <c r="B92" i="1" s="1"/>
  <c r="E92" i="1" s="1"/>
  <c r="F92" i="1"/>
  <c r="I92" i="1" s="1"/>
  <c r="K92" i="1" l="1"/>
  <c r="H92" i="1"/>
  <c r="J92" i="1" s="1"/>
  <c r="A93" i="1" s="1"/>
  <c r="F93" i="1" l="1"/>
  <c r="I93" i="1" s="1"/>
  <c r="K93" i="1" s="1"/>
  <c r="G93" i="1"/>
  <c r="C93" i="1"/>
  <c r="D93" i="1" s="1"/>
  <c r="B93" i="1" s="1"/>
  <c r="E93" i="1" s="1"/>
  <c r="H93" i="1" l="1"/>
  <c r="J93" i="1" s="1"/>
  <c r="A94" i="1" s="1"/>
  <c r="G94" i="1" l="1"/>
  <c r="C94" i="1"/>
  <c r="D94" i="1" s="1"/>
  <c r="B94" i="1" s="1"/>
  <c r="E94" i="1" s="1"/>
  <c r="F94" i="1"/>
  <c r="I94" i="1" s="1"/>
  <c r="H94" i="1" l="1"/>
  <c r="J94" i="1" s="1"/>
  <c r="A95" i="1" s="1"/>
  <c r="K94" i="1"/>
  <c r="F95" i="1" l="1"/>
  <c r="I95" i="1" s="1"/>
  <c r="K95" i="1" s="1"/>
  <c r="C95" i="1"/>
  <c r="D95" i="1" s="1"/>
  <c r="B95" i="1" s="1"/>
  <c r="E95" i="1" s="1"/>
  <c r="G95" i="1"/>
  <c r="H95" i="1" l="1"/>
  <c r="J95" i="1" s="1"/>
  <c r="A96" i="1" s="1"/>
  <c r="F96" i="1" l="1"/>
  <c r="I96" i="1" s="1"/>
  <c r="K96" i="1" s="1"/>
  <c r="C96" i="1"/>
  <c r="D96" i="1" s="1"/>
  <c r="B96" i="1" s="1"/>
  <c r="E96" i="1" s="1"/>
  <c r="G96" i="1"/>
  <c r="H96" i="1" l="1"/>
  <c r="J96" i="1" s="1"/>
  <c r="A97" i="1" s="1"/>
  <c r="F97" i="1" l="1"/>
  <c r="C97" i="1"/>
  <c r="D97" i="1" s="1"/>
  <c r="B97" i="1" s="1"/>
  <c r="E97" i="1" s="1"/>
  <c r="G97" i="1"/>
  <c r="I97" i="1"/>
  <c r="K97" i="1" s="1"/>
  <c r="H97" i="1" l="1"/>
  <c r="J97" i="1" s="1"/>
  <c r="A98" i="1" s="1"/>
  <c r="C98" i="1" l="1"/>
  <c r="D98" i="1" s="1"/>
  <c r="B98" i="1" s="1"/>
  <c r="E98" i="1" s="1"/>
  <c r="G98" i="1"/>
  <c r="F98" i="1"/>
  <c r="I98" i="1"/>
  <c r="K98" i="1" s="1"/>
  <c r="H98" i="1" l="1"/>
  <c r="J98" i="1" s="1"/>
  <c r="A99" i="1" s="1"/>
  <c r="G99" i="1" l="1"/>
  <c r="F99" i="1"/>
  <c r="C99" i="1"/>
  <c r="D99" i="1" s="1"/>
  <c r="B99" i="1" s="1"/>
  <c r="E99" i="1" s="1"/>
  <c r="I99" i="1" l="1"/>
  <c r="K99" i="1" s="1"/>
  <c r="H99" i="1"/>
  <c r="J99" i="1" s="1"/>
  <c r="A100" i="1" s="1"/>
  <c r="F100" i="1" l="1"/>
  <c r="I100" i="1" s="1"/>
  <c r="G100" i="1"/>
  <c r="C100" i="1"/>
  <c r="D100" i="1" s="1"/>
  <c r="B100" i="1" s="1"/>
  <c r="E100" i="1" s="1"/>
  <c r="K100" i="1"/>
  <c r="H100" i="1"/>
  <c r="J100" i="1" s="1"/>
  <c r="A101" i="1" s="1"/>
  <c r="F101" i="1" l="1"/>
  <c r="I101" i="1" s="1"/>
  <c r="K101" i="1" s="1"/>
  <c r="G101" i="1"/>
  <c r="C101" i="1"/>
  <c r="D101" i="1" s="1"/>
  <c r="B101" i="1" s="1"/>
  <c r="E101" i="1" s="1"/>
  <c r="H101" i="1" l="1"/>
  <c r="J101" i="1"/>
  <c r="A102" i="1" s="1"/>
  <c r="C102" i="1" l="1"/>
  <c r="D102" i="1" s="1"/>
  <c r="B102" i="1" s="1"/>
  <c r="E102" i="1" s="1"/>
  <c r="G102" i="1"/>
  <c r="F102" i="1"/>
  <c r="I102" i="1" s="1"/>
  <c r="K102" i="1" s="1"/>
  <c r="H102" i="1" l="1"/>
  <c r="J102" i="1" s="1"/>
  <c r="A103" i="1" s="1"/>
  <c r="F103" i="1" l="1"/>
  <c r="I103" i="1"/>
  <c r="H103" i="1" s="1"/>
  <c r="C103" i="1"/>
  <c r="D103" i="1" s="1"/>
  <c r="B103" i="1" s="1"/>
  <c r="E103" i="1" s="1"/>
  <c r="G103" i="1"/>
  <c r="K103" i="1" l="1"/>
  <c r="J103" i="1"/>
  <c r="A104" i="1" s="1"/>
  <c r="G104" i="1" l="1"/>
  <c r="C104" i="1"/>
  <c r="D104" i="1" s="1"/>
  <c r="B104" i="1" s="1"/>
  <c r="E104" i="1" s="1"/>
  <c r="F104" i="1"/>
  <c r="I104" i="1" s="1"/>
  <c r="K104" i="1" s="1"/>
  <c r="H104" i="1" l="1"/>
  <c r="J104" i="1" s="1"/>
  <c r="A105" i="1" s="1"/>
  <c r="C105" i="1" l="1"/>
  <c r="D105" i="1" s="1"/>
  <c r="B105" i="1" s="1"/>
  <c r="E105" i="1" s="1"/>
  <c r="G105" i="1"/>
  <c r="F105" i="1"/>
  <c r="I105" i="1" s="1"/>
  <c r="K105" i="1" s="1"/>
  <c r="H105" i="1" l="1"/>
  <c r="J105" i="1" s="1"/>
  <c r="A106" i="1" s="1"/>
  <c r="C106" i="1" l="1"/>
  <c r="D106" i="1" s="1"/>
  <c r="B106" i="1" s="1"/>
  <c r="E106" i="1" s="1"/>
  <c r="G106" i="1"/>
  <c r="F106" i="1"/>
  <c r="I106" i="1" s="1"/>
  <c r="K106" i="1" l="1"/>
  <c r="H106" i="1"/>
  <c r="J106" i="1" s="1"/>
  <c r="A107" i="1" s="1"/>
  <c r="F107" i="1" l="1"/>
  <c r="C107" i="1"/>
  <c r="D107" i="1" s="1"/>
  <c r="B107" i="1" s="1"/>
  <c r="E107" i="1" s="1"/>
  <c r="G107" i="1"/>
  <c r="I107" i="1"/>
  <c r="H107" i="1" s="1"/>
  <c r="K107" i="1" l="1"/>
  <c r="J107" i="1"/>
  <c r="A108" i="1" s="1"/>
  <c r="C108" i="1" l="1"/>
  <c r="D108" i="1" s="1"/>
  <c r="B108" i="1" s="1"/>
  <c r="E108" i="1" s="1"/>
  <c r="G108" i="1"/>
  <c r="F108" i="1"/>
  <c r="I108" i="1"/>
  <c r="K108" i="1" s="1"/>
  <c r="H108" i="1" l="1"/>
  <c r="J108" i="1" s="1"/>
  <c r="A109" i="1" s="1"/>
  <c r="C109" i="1" l="1"/>
  <c r="D109" i="1" s="1"/>
  <c r="B109" i="1" s="1"/>
  <c r="E109" i="1" s="1"/>
  <c r="F109" i="1"/>
  <c r="G109" i="1"/>
  <c r="I109" i="1" l="1"/>
  <c r="K109" i="1" s="1"/>
  <c r="H109" i="1" l="1"/>
  <c r="J109" i="1" s="1"/>
  <c r="A110" i="1" s="1"/>
  <c r="C110" i="1" l="1"/>
  <c r="D110" i="1" s="1"/>
  <c r="B110" i="1" s="1"/>
  <c r="E110" i="1" s="1"/>
  <c r="F110" i="1"/>
  <c r="G110" i="1"/>
  <c r="I110" i="1" l="1"/>
  <c r="H110" i="1" l="1"/>
  <c r="J110" i="1" s="1"/>
  <c r="A111" i="1" s="1"/>
  <c r="K110" i="1"/>
  <c r="F111" i="1" l="1"/>
  <c r="C111" i="1"/>
  <c r="D111" i="1" s="1"/>
  <c r="B111" i="1" s="1"/>
  <c r="E111" i="1" s="1"/>
  <c r="G111" i="1"/>
  <c r="I111" i="1"/>
  <c r="K111" i="1" s="1"/>
  <c r="H111" i="1" l="1"/>
  <c r="J111" i="1" s="1"/>
  <c r="A112" i="1" s="1"/>
  <c r="G112" i="1" l="1"/>
  <c r="C112" i="1"/>
  <c r="D112" i="1" s="1"/>
  <c r="B112" i="1" s="1"/>
  <c r="E112" i="1" s="1"/>
  <c r="F112" i="1"/>
  <c r="I112" i="1" s="1"/>
  <c r="H112" i="1" l="1"/>
  <c r="J112" i="1" s="1"/>
  <c r="A113" i="1" s="1"/>
  <c r="K112" i="1"/>
  <c r="F113" i="1" l="1"/>
  <c r="I113" i="1" s="1"/>
  <c r="K113" i="1" s="1"/>
  <c r="G113" i="1"/>
  <c r="H113" i="1" s="1"/>
  <c r="J113" i="1" s="1"/>
  <c r="A114" i="1" s="1"/>
  <c r="C113" i="1"/>
  <c r="D113" i="1" s="1"/>
  <c r="B113" i="1" s="1"/>
  <c r="E113" i="1" s="1"/>
  <c r="F114" i="1" l="1"/>
  <c r="I114" i="1" s="1"/>
  <c r="K114" i="1" s="1"/>
  <c r="G114" i="1"/>
  <c r="H114" i="1" s="1"/>
  <c r="C114" i="1"/>
  <c r="D114" i="1" s="1"/>
  <c r="B114" i="1" s="1"/>
  <c r="E114" i="1" s="1"/>
  <c r="J114" i="1" l="1"/>
  <c r="A115" i="1" s="1"/>
  <c r="F115" i="1" l="1"/>
  <c r="G115" i="1"/>
  <c r="I115" i="1"/>
  <c r="K115" i="1" s="1"/>
  <c r="C115" i="1"/>
  <c r="D115" i="1" s="1"/>
  <c r="B115" i="1" s="1"/>
  <c r="E115" i="1" s="1"/>
  <c r="H115" i="1" l="1"/>
  <c r="J115" i="1" s="1"/>
  <c r="A116" i="1" s="1"/>
  <c r="C116" i="1" s="1"/>
  <c r="D116" i="1" s="1"/>
  <c r="B116" i="1" s="1"/>
  <c r="E116" i="1" s="1"/>
  <c r="F116" i="1" l="1"/>
  <c r="I116" i="1"/>
  <c r="K116" i="1" s="1"/>
  <c r="G116" i="1"/>
  <c r="H116" i="1" l="1"/>
  <c r="J116" i="1" s="1"/>
  <c r="A117" i="1" s="1"/>
  <c r="C117" i="1" s="1"/>
  <c r="D117" i="1" s="1"/>
  <c r="B117" i="1" s="1"/>
  <c r="E117" i="1" s="1"/>
  <c r="G117" i="1" l="1"/>
  <c r="F117" i="1"/>
  <c r="I117" i="1" s="1"/>
  <c r="K117" i="1" s="1"/>
  <c r="H117" i="1" l="1"/>
  <c r="J117" i="1" s="1"/>
  <c r="A118" i="1" s="1"/>
  <c r="C118" i="1" s="1"/>
  <c r="D118" i="1" s="1"/>
  <c r="B118" i="1" s="1"/>
  <c r="E118" i="1" s="1"/>
  <c r="G118" i="1" l="1"/>
  <c r="F118" i="1"/>
  <c r="I118" i="1" s="1"/>
  <c r="K118" i="1" s="1"/>
  <c r="H118" i="1" l="1"/>
  <c r="J118" i="1" s="1"/>
  <c r="A119" i="1" s="1"/>
  <c r="C119" i="1" s="1"/>
  <c r="D119" i="1" s="1"/>
  <c r="B119" i="1" s="1"/>
  <c r="E119" i="1" s="1"/>
  <c r="F119" i="1" l="1"/>
  <c r="G119" i="1"/>
  <c r="I119" i="1"/>
  <c r="K119" i="1" s="1"/>
  <c r="H119" i="1" l="1"/>
  <c r="J119" i="1" s="1"/>
  <c r="A120" i="1" s="1"/>
  <c r="F120" i="1" l="1"/>
  <c r="I120" i="1"/>
  <c r="K120" i="1" s="1"/>
  <c r="C120" i="1"/>
  <c r="D120" i="1" s="1"/>
  <c r="B120" i="1" s="1"/>
  <c r="E120" i="1" s="1"/>
  <c r="G120" i="1"/>
  <c r="H120" i="1" l="1"/>
  <c r="J120" i="1" s="1"/>
  <c r="A121" i="1" s="1"/>
  <c r="C121" i="1" s="1"/>
  <c r="D121" i="1" l="1"/>
  <c r="B121" i="1" s="1"/>
  <c r="E121" i="1" s="1"/>
  <c r="G121" i="1"/>
  <c r="F121" i="1"/>
  <c r="I121" i="1"/>
  <c r="K121" i="1" s="1"/>
  <c r="H121" i="1" l="1"/>
  <c r="J121" i="1" s="1"/>
  <c r="A122" i="1" s="1"/>
  <c r="G122" i="1" s="1"/>
  <c r="C122" i="1" l="1"/>
  <c r="D122" i="1" s="1"/>
  <c r="B122" i="1" s="1"/>
  <c r="E122" i="1" s="1"/>
  <c r="F122" i="1"/>
  <c r="I122" i="1" s="1"/>
  <c r="K122" i="1" s="1"/>
  <c r="H122" i="1" l="1"/>
  <c r="J122" i="1" s="1"/>
  <c r="A123" i="1" s="1"/>
  <c r="G123" i="1" s="1"/>
  <c r="C123" i="1" l="1"/>
  <c r="D123" i="1" s="1"/>
  <c r="B123" i="1" s="1"/>
  <c r="E123" i="1" s="1"/>
  <c r="F123" i="1"/>
  <c r="I123" i="1" s="1"/>
  <c r="K123" i="1" l="1"/>
  <c r="H123" i="1"/>
  <c r="J123" i="1" s="1"/>
  <c r="A124" i="1" s="1"/>
  <c r="F124" i="1" l="1"/>
  <c r="I124" i="1" s="1"/>
  <c r="K124" i="1" s="1"/>
  <c r="C124" i="1"/>
  <c r="D124" i="1" s="1"/>
  <c r="B124" i="1" s="1"/>
  <c r="E124" i="1" s="1"/>
  <c r="G124" i="1"/>
  <c r="H124" i="1" s="1"/>
  <c r="J124" i="1" l="1"/>
  <c r="A125" i="1" s="1"/>
  <c r="F125" i="1" l="1"/>
  <c r="G125" i="1"/>
  <c r="I125" i="1"/>
  <c r="H125" i="1" s="1"/>
  <c r="J125" i="1" s="1"/>
  <c r="A126" i="1" s="1"/>
  <c r="C125" i="1"/>
  <c r="D125" i="1" s="1"/>
  <c r="B125" i="1" s="1"/>
  <c r="E125" i="1" s="1"/>
  <c r="K125" i="1"/>
  <c r="C126" i="1" l="1"/>
  <c r="D126" i="1" s="1"/>
  <c r="B126" i="1" s="1"/>
  <c r="E126" i="1" s="1"/>
  <c r="F126" i="1"/>
  <c r="G126" i="1"/>
  <c r="I126" i="1"/>
  <c r="K126" i="1" s="1"/>
  <c r="H126" i="1" l="1"/>
  <c r="J126" i="1" s="1"/>
  <c r="A127" i="1" s="1"/>
  <c r="C127" i="1" s="1"/>
  <c r="D127" i="1" s="1"/>
  <c r="B127" i="1" s="1"/>
  <c r="E127" i="1" s="1"/>
  <c r="F127" i="1" l="1"/>
  <c r="I127" i="1" s="1"/>
  <c r="K127" i="1" s="1"/>
  <c r="G127" i="1"/>
  <c r="K13" i="1" s="1"/>
  <c r="K14" i="1" s="1"/>
  <c r="H127" i="1" l="1"/>
  <c r="J127" i="1" s="1"/>
  <c r="A128" i="1" s="1"/>
  <c r="C128" i="1" s="1"/>
  <c r="D128" i="1" s="1"/>
  <c r="B128" i="1" s="1"/>
  <c r="E128" i="1" s="1"/>
  <c r="G128" i="1" l="1"/>
  <c r="F128" i="1"/>
  <c r="I128" i="1" s="1"/>
  <c r="K128" i="1" s="1"/>
  <c r="H128" i="1" l="1"/>
  <c r="J128" i="1" s="1"/>
  <c r="A129" i="1" s="1"/>
  <c r="F129" i="1" l="1"/>
  <c r="C129" i="1"/>
  <c r="D129" i="1" s="1"/>
  <c r="B129" i="1" s="1"/>
  <c r="E129" i="1" s="1"/>
  <c r="G129" i="1"/>
  <c r="I129" i="1"/>
  <c r="K129" i="1" s="1"/>
  <c r="H129" i="1" l="1"/>
  <c r="J129" i="1" s="1"/>
  <c r="A130" i="1" s="1"/>
  <c r="G130" i="1" l="1"/>
  <c r="C130" i="1"/>
  <c r="D130" i="1" s="1"/>
  <c r="B130" i="1" s="1"/>
  <c r="E130" i="1" s="1"/>
  <c r="F130" i="1"/>
  <c r="I130" i="1" s="1"/>
  <c r="K130" i="1" l="1"/>
  <c r="H130" i="1"/>
  <c r="J130" i="1" s="1"/>
  <c r="A131" i="1" s="1"/>
  <c r="G131" i="1" l="1"/>
  <c r="C131" i="1"/>
  <c r="D131" i="1" s="1"/>
  <c r="B131" i="1" s="1"/>
  <c r="E131" i="1" s="1"/>
  <c r="F131" i="1"/>
  <c r="I131" i="1"/>
  <c r="K131" i="1" s="1"/>
  <c r="H131" i="1" l="1"/>
  <c r="J131" i="1" s="1"/>
  <c r="A132" i="1" s="1"/>
  <c r="C132" i="1" l="1"/>
  <c r="D132" i="1" s="1"/>
  <c r="B132" i="1" s="1"/>
  <c r="E132" i="1" s="1"/>
  <c r="F132" i="1"/>
  <c r="I132" i="1" s="1"/>
  <c r="G132" i="1"/>
  <c r="H132" i="1" l="1"/>
  <c r="K132" i="1"/>
  <c r="J132" i="1"/>
  <c r="A133" i="1" s="1"/>
  <c r="F133" i="1" l="1"/>
  <c r="I133" i="1"/>
  <c r="C133" i="1"/>
  <c r="D133" i="1" s="1"/>
  <c r="B133" i="1" s="1"/>
  <c r="E133" i="1" s="1"/>
  <c r="G133" i="1"/>
  <c r="H133" i="1" s="1"/>
  <c r="J133" i="1" s="1"/>
  <c r="A134" i="1" s="1"/>
  <c r="K133" i="1"/>
  <c r="C134" i="1" l="1"/>
  <c r="D134" i="1" s="1"/>
  <c r="B134" i="1" s="1"/>
  <c r="E134" i="1" s="1"/>
  <c r="F134" i="1"/>
  <c r="I134" i="1" s="1"/>
  <c r="K134" i="1" s="1"/>
  <c r="G134" i="1"/>
  <c r="H134" i="1" l="1"/>
  <c r="J134" i="1" s="1"/>
  <c r="A135" i="1" s="1"/>
  <c r="C135" i="1" l="1"/>
  <c r="D135" i="1" s="1"/>
  <c r="B135" i="1" s="1"/>
  <c r="E135" i="1" s="1"/>
  <c r="G135" i="1"/>
  <c r="F135" i="1"/>
  <c r="I135" i="1" s="1"/>
  <c r="K135" i="1" l="1"/>
  <c r="H135" i="1"/>
  <c r="J135" i="1" s="1"/>
  <c r="A136" i="1" s="1"/>
  <c r="G136" i="1" l="1"/>
  <c r="C136" i="1"/>
  <c r="D136" i="1" s="1"/>
  <c r="B136" i="1" s="1"/>
  <c r="E136" i="1" s="1"/>
  <c r="F136" i="1"/>
  <c r="I136" i="1" s="1"/>
  <c r="K136" i="1" s="1"/>
  <c r="H136" i="1" l="1"/>
  <c r="J136" i="1" s="1"/>
  <c r="A137" i="1" s="1"/>
  <c r="G137" i="1" s="1"/>
  <c r="F137" i="1" l="1"/>
  <c r="I137" i="1" s="1"/>
  <c r="C137" i="1"/>
  <c r="D137" i="1" s="1"/>
  <c r="B137" i="1" s="1"/>
  <c r="E137" i="1" s="1"/>
  <c r="K137" i="1"/>
  <c r="H137" i="1"/>
  <c r="J137" i="1" s="1"/>
  <c r="A138" i="1" s="1"/>
  <c r="F138" i="1" l="1"/>
  <c r="G138" i="1"/>
  <c r="I138" i="1"/>
  <c r="H138" i="1" s="1"/>
  <c r="K138" i="1"/>
  <c r="C138" i="1"/>
  <c r="D138" i="1" s="1"/>
  <c r="B138" i="1" s="1"/>
  <c r="E138" i="1" s="1"/>
  <c r="J138" i="1" l="1"/>
  <c r="A139" i="1" s="1"/>
  <c r="G139" i="1" l="1"/>
  <c r="C139" i="1"/>
  <c r="D139" i="1" s="1"/>
  <c r="B139" i="1" s="1"/>
  <c r="E139" i="1" s="1"/>
  <c r="F139" i="1"/>
  <c r="I139" i="1" s="1"/>
  <c r="K139" i="1" s="1"/>
  <c r="H139" i="1" l="1"/>
  <c r="J139" i="1" s="1"/>
  <c r="A140" i="1" s="1"/>
  <c r="F140" i="1" l="1"/>
  <c r="I140" i="1" s="1"/>
  <c r="K140" i="1" s="1"/>
  <c r="G140" i="1"/>
  <c r="C140" i="1"/>
  <c r="D140" i="1" s="1"/>
  <c r="B140" i="1" s="1"/>
  <c r="E140" i="1" s="1"/>
  <c r="H140" i="1" l="1"/>
  <c r="J140" i="1" s="1"/>
  <c r="A141" i="1" s="1"/>
  <c r="F141" i="1" s="1"/>
  <c r="I141" i="1" s="1"/>
  <c r="C141" i="1" l="1"/>
  <c r="D141" i="1" s="1"/>
  <c r="B141" i="1" s="1"/>
  <c r="E141" i="1" s="1"/>
  <c r="G141" i="1"/>
  <c r="H141" i="1"/>
  <c r="J141" i="1" s="1"/>
  <c r="A142" i="1" s="1"/>
  <c r="K141" i="1"/>
  <c r="F142" i="1" l="1"/>
  <c r="G142" i="1"/>
  <c r="I142" i="1"/>
  <c r="K142" i="1"/>
  <c r="C142" i="1"/>
  <c r="D142" i="1" s="1"/>
  <c r="B142" i="1" s="1"/>
  <c r="E142" i="1" s="1"/>
  <c r="H142" i="1" l="1"/>
  <c r="J142" i="1" s="1"/>
  <c r="A143" i="1" s="1"/>
  <c r="C143" i="1" s="1"/>
  <c r="F143" i="1" l="1"/>
  <c r="D143" i="1"/>
  <c r="B143" i="1" s="1"/>
  <c r="E143" i="1" s="1"/>
  <c r="I143" i="1"/>
  <c r="H143" i="1" s="1"/>
  <c r="J143" i="1" s="1"/>
  <c r="A144" i="1" s="1"/>
  <c r="G143" i="1"/>
  <c r="G144" i="1" l="1"/>
  <c r="C144" i="1"/>
  <c r="D144" i="1" s="1"/>
  <c r="B144" i="1" s="1"/>
  <c r="E144" i="1" s="1"/>
  <c r="F144" i="1"/>
  <c r="I144" i="1" s="1"/>
  <c r="K143" i="1"/>
  <c r="K144" i="1" l="1"/>
  <c r="H144" i="1"/>
  <c r="J144" i="1" s="1"/>
  <c r="A145" i="1" s="1"/>
  <c r="C145" i="1" s="1"/>
  <c r="D145" i="1" s="1"/>
  <c r="B145" i="1" s="1"/>
  <c r="E145" i="1" s="1"/>
  <c r="G145" i="1" l="1"/>
  <c r="F145" i="1"/>
  <c r="I145" i="1" s="1"/>
  <c r="K145" i="1" s="1"/>
  <c r="H145" i="1" l="1"/>
  <c r="J145" i="1" s="1"/>
  <c r="A146" i="1" s="1"/>
  <c r="F146" i="1" s="1"/>
  <c r="I146" i="1" l="1"/>
  <c r="K146" i="1"/>
  <c r="G146" i="1"/>
  <c r="C146" i="1"/>
  <c r="D146" i="1" s="1"/>
  <c r="B146" i="1" s="1"/>
  <c r="E146" i="1" s="1"/>
  <c r="H146" i="1" l="1"/>
  <c r="J146" i="1" s="1"/>
  <c r="A147" i="1" s="1"/>
  <c r="G147" i="1" l="1"/>
  <c r="C147" i="1"/>
  <c r="D147" i="1" s="1"/>
  <c r="B147" i="1" s="1"/>
  <c r="E147" i="1" s="1"/>
  <c r="F147" i="1"/>
  <c r="I147" i="1" s="1"/>
  <c r="K147" i="1" s="1"/>
  <c r="H147" i="1" l="1"/>
  <c r="J147" i="1" s="1"/>
  <c r="A148" i="1" s="1"/>
  <c r="C148" i="1" l="1"/>
  <c r="D148" i="1" s="1"/>
  <c r="B148" i="1" s="1"/>
  <c r="E148" i="1" s="1"/>
  <c r="G148" i="1"/>
  <c r="F148" i="1"/>
  <c r="I148" i="1" s="1"/>
  <c r="K148" i="1" s="1"/>
  <c r="H148" i="1" l="1"/>
  <c r="J148" i="1" s="1"/>
  <c r="A149" i="1" s="1"/>
  <c r="F149" i="1" s="1"/>
  <c r="I149" i="1" l="1"/>
  <c r="H149" i="1" s="1"/>
  <c r="J149" i="1" s="1"/>
  <c r="A150" i="1" s="1"/>
  <c r="G150" i="1" s="1"/>
  <c r="C149" i="1"/>
  <c r="D149" i="1" s="1"/>
  <c r="B149" i="1" s="1"/>
  <c r="E149" i="1" s="1"/>
  <c r="G149" i="1"/>
  <c r="K149" i="1"/>
  <c r="F150" i="1" l="1"/>
  <c r="I150" i="1" s="1"/>
  <c r="C150" i="1"/>
  <c r="D150" i="1" s="1"/>
  <c r="B150" i="1" s="1"/>
  <c r="E150" i="1" s="1"/>
  <c r="H150" i="1" l="1"/>
  <c r="J150" i="1" s="1"/>
  <c r="A151" i="1" s="1"/>
  <c r="G151" i="1" s="1"/>
  <c r="K150" i="1"/>
  <c r="F151" i="1" l="1"/>
  <c r="I151" i="1" s="1"/>
  <c r="H151" i="1" s="1"/>
  <c r="J151" i="1" s="1"/>
  <c r="A152" i="1" s="1"/>
  <c r="F152" i="1" s="1"/>
  <c r="C151" i="1"/>
  <c r="D151" i="1" s="1"/>
  <c r="B151" i="1" s="1"/>
  <c r="E151" i="1" s="1"/>
  <c r="K151" i="1"/>
  <c r="G152" i="1" l="1"/>
  <c r="C152" i="1"/>
  <c r="D152" i="1" s="1"/>
  <c r="B152" i="1" s="1"/>
  <c r="E152" i="1" s="1"/>
  <c r="I152" i="1"/>
  <c r="K152" i="1" s="1"/>
  <c r="H152" i="1" l="1"/>
  <c r="J152" i="1" s="1"/>
  <c r="A153" i="1" s="1"/>
  <c r="C153" i="1" s="1"/>
  <c r="D153" i="1" s="1"/>
  <c r="B153" i="1" s="1"/>
  <c r="E153" i="1" s="1"/>
  <c r="G153" i="1" l="1"/>
  <c r="F153" i="1"/>
  <c r="I153" i="1" s="1"/>
  <c r="K153" i="1" s="1"/>
  <c r="H153" i="1" l="1"/>
  <c r="J153" i="1" s="1"/>
  <c r="A154" i="1" s="1"/>
  <c r="F154" i="1" s="1"/>
  <c r="I154" i="1" l="1"/>
  <c r="H154" i="1" s="1"/>
  <c r="J154" i="1" s="1"/>
  <c r="A155" i="1" s="1"/>
  <c r="C155" i="1" s="1"/>
  <c r="D155" i="1" s="1"/>
  <c r="B155" i="1" s="1"/>
  <c r="G154" i="1"/>
  <c r="C154" i="1"/>
  <c r="D154" i="1" s="1"/>
  <c r="B154" i="1" s="1"/>
  <c r="E154" i="1" s="1"/>
  <c r="E155" i="1" l="1"/>
  <c r="K154" i="1"/>
  <c r="G155" i="1"/>
  <c r="F155" i="1"/>
  <c r="I155" i="1" s="1"/>
  <c r="K155" i="1" s="1"/>
  <c r="H155" i="1" l="1"/>
  <c r="J155" i="1" s="1"/>
  <c r="A156" i="1" s="1"/>
  <c r="C156" i="1" l="1"/>
  <c r="D156" i="1" s="1"/>
  <c r="B156" i="1" s="1"/>
  <c r="E156" i="1" s="1"/>
  <c r="F156" i="1"/>
  <c r="I156" i="1" s="1"/>
  <c r="K156" i="1" s="1"/>
  <c r="G156" i="1"/>
  <c r="H156" i="1" l="1"/>
  <c r="J156" i="1"/>
  <c r="A157" i="1" s="1"/>
  <c r="C157" i="1" l="1"/>
  <c r="D157" i="1" s="1"/>
  <c r="B157" i="1" s="1"/>
  <c r="E157" i="1" s="1"/>
  <c r="F157" i="1"/>
  <c r="G157" i="1"/>
  <c r="I157" i="1"/>
  <c r="K157" i="1" s="1"/>
  <c r="H157" i="1" l="1"/>
  <c r="J157" i="1" s="1"/>
  <c r="A158" i="1" s="1"/>
  <c r="C158" i="1" s="1"/>
  <c r="D158" i="1" s="1"/>
  <c r="B158" i="1" s="1"/>
  <c r="E158" i="1" s="1"/>
  <c r="G158" i="1" l="1"/>
  <c r="F158" i="1"/>
  <c r="I158" i="1" s="1"/>
  <c r="K158" i="1"/>
  <c r="H158" i="1"/>
  <c r="J158" i="1" s="1"/>
  <c r="A159" i="1" s="1"/>
  <c r="G159" i="1" s="1"/>
  <c r="C159" i="1" l="1"/>
  <c r="D159" i="1" s="1"/>
  <c r="B159" i="1" s="1"/>
  <c r="E159" i="1" s="1"/>
  <c r="F159" i="1"/>
  <c r="I159" i="1" s="1"/>
  <c r="H159" i="1" l="1"/>
  <c r="J159" i="1" s="1"/>
  <c r="A160" i="1" s="1"/>
  <c r="K159" i="1"/>
  <c r="F160" i="1" l="1"/>
  <c r="I160" i="1" s="1"/>
  <c r="K160" i="1" s="1"/>
  <c r="C160" i="1"/>
  <c r="D160" i="1" s="1"/>
  <c r="B160" i="1" s="1"/>
  <c r="E160" i="1" s="1"/>
  <c r="G160" i="1"/>
  <c r="H160" i="1" s="1"/>
  <c r="J160" i="1" s="1"/>
  <c r="A161" i="1" s="1"/>
  <c r="C161" i="1" l="1"/>
  <c r="D161" i="1" s="1"/>
  <c r="B161" i="1" s="1"/>
  <c r="E161" i="1" s="1"/>
  <c r="F161" i="1"/>
  <c r="I161" i="1" s="1"/>
  <c r="K161" i="1" s="1"/>
  <c r="G161" i="1"/>
  <c r="H161" i="1" l="1"/>
  <c r="J161" i="1" s="1"/>
  <c r="A162" i="1" s="1"/>
  <c r="F162" i="1" s="1"/>
  <c r="I162" i="1" l="1"/>
  <c r="H162" i="1" s="1"/>
  <c r="J162" i="1" s="1"/>
  <c r="A163" i="1" s="1"/>
  <c r="C163" i="1" s="1"/>
  <c r="D163" i="1" s="1"/>
  <c r="B163" i="1" s="1"/>
  <c r="E163" i="1" s="1"/>
  <c r="K162" i="1"/>
  <c r="G162" i="1"/>
  <c r="C162" i="1"/>
  <c r="D162" i="1" s="1"/>
  <c r="B162" i="1" s="1"/>
  <c r="E162" i="1" s="1"/>
  <c r="G163" i="1" l="1"/>
  <c r="F163" i="1"/>
  <c r="I163" i="1" s="1"/>
  <c r="K163" i="1" s="1"/>
  <c r="H163" i="1" l="1"/>
  <c r="J163" i="1" s="1"/>
  <c r="A164" i="1" s="1"/>
  <c r="F164" i="1" l="1"/>
  <c r="I164" i="1" s="1"/>
  <c r="K164" i="1" s="1"/>
  <c r="C164" i="1"/>
  <c r="D164" i="1" s="1"/>
  <c r="B164" i="1" s="1"/>
  <c r="E164" i="1" s="1"/>
  <c r="G164" i="1"/>
  <c r="H164" i="1"/>
  <c r="J164" i="1" s="1"/>
  <c r="A165" i="1" s="1"/>
  <c r="F165" i="1" l="1"/>
  <c r="G165" i="1"/>
  <c r="I165" i="1"/>
  <c r="C165" i="1"/>
  <c r="D165" i="1" s="1"/>
  <c r="B165" i="1" s="1"/>
  <c r="E165" i="1" s="1"/>
  <c r="K165" i="1"/>
  <c r="H165" i="1" l="1"/>
  <c r="J165" i="1" s="1"/>
  <c r="A166" i="1" s="1"/>
  <c r="C166" i="1" s="1"/>
  <c r="D166" i="1" s="1"/>
  <c r="B166" i="1" s="1"/>
  <c r="E166" i="1" s="1"/>
  <c r="G166" i="1" l="1"/>
  <c r="F166" i="1"/>
  <c r="I166" i="1" s="1"/>
  <c r="K166" i="1" s="1"/>
  <c r="H166" i="1" l="1"/>
  <c r="J166" i="1" s="1"/>
  <c r="A167" i="1" s="1"/>
  <c r="G167" i="1" l="1"/>
  <c r="C167" i="1"/>
  <c r="D167" i="1" s="1"/>
  <c r="B167" i="1" s="1"/>
  <c r="E167" i="1" s="1"/>
  <c r="F167" i="1"/>
  <c r="I167" i="1" s="1"/>
  <c r="K167" i="1" l="1"/>
  <c r="H167" i="1"/>
  <c r="J167" i="1" s="1"/>
  <c r="A168" i="1" s="1"/>
  <c r="F168" i="1" l="1"/>
  <c r="G168" i="1"/>
  <c r="I168" i="1"/>
  <c r="K168" i="1" s="1"/>
  <c r="C168" i="1"/>
  <c r="D168" i="1" s="1"/>
  <c r="B168" i="1" s="1"/>
  <c r="E168" i="1" s="1"/>
  <c r="H168" i="1" l="1"/>
  <c r="J168" i="1" s="1"/>
  <c r="A169" i="1" s="1"/>
  <c r="C169" i="1" l="1"/>
  <c r="D169" i="1" s="1"/>
  <c r="B169" i="1" s="1"/>
  <c r="E169" i="1" s="1"/>
  <c r="F169" i="1"/>
  <c r="I169" i="1" s="1"/>
  <c r="K169" i="1" s="1"/>
  <c r="G169" i="1"/>
  <c r="H169" i="1" s="1"/>
  <c r="J169" i="1" l="1"/>
  <c r="A170" i="1" s="1"/>
  <c r="F170" i="1" l="1"/>
  <c r="G170" i="1"/>
  <c r="I170" i="1"/>
  <c r="H170" i="1" s="1"/>
  <c r="J170" i="1" s="1"/>
  <c r="A171" i="1" s="1"/>
  <c r="C170" i="1"/>
  <c r="D170" i="1" s="1"/>
  <c r="B170" i="1" s="1"/>
  <c r="E170" i="1" s="1"/>
  <c r="K170" i="1"/>
  <c r="C171" i="1" l="1"/>
  <c r="D171" i="1" s="1"/>
  <c r="B171" i="1" s="1"/>
  <c r="E171" i="1" s="1"/>
  <c r="F171" i="1"/>
  <c r="G171" i="1"/>
  <c r="I171" i="1"/>
  <c r="K171" i="1" s="1"/>
  <c r="H171" i="1" l="1"/>
  <c r="J171" i="1" s="1"/>
  <c r="A172" i="1" s="1"/>
  <c r="C172" i="1" l="1"/>
  <c r="D172" i="1" s="1"/>
  <c r="B172" i="1" s="1"/>
  <c r="E172" i="1" s="1"/>
  <c r="F172" i="1"/>
  <c r="I172" i="1" s="1"/>
  <c r="K172" i="1" s="1"/>
  <c r="G172" i="1"/>
  <c r="H172" i="1" l="1"/>
  <c r="J172" i="1" s="1"/>
  <c r="A173" i="1" s="1"/>
  <c r="F173" i="1" l="1"/>
  <c r="G173" i="1"/>
  <c r="I173" i="1"/>
  <c r="H173" i="1" s="1"/>
  <c r="J173" i="1" s="1"/>
  <c r="A174" i="1" s="1"/>
  <c r="C173" i="1"/>
  <c r="D173" i="1" s="1"/>
  <c r="B173" i="1" s="1"/>
  <c r="E173" i="1" s="1"/>
  <c r="K173" i="1"/>
  <c r="C174" i="1" l="1"/>
  <c r="D174" i="1" s="1"/>
  <c r="B174" i="1" s="1"/>
  <c r="E174" i="1" s="1"/>
  <c r="F174" i="1"/>
  <c r="G174" i="1"/>
  <c r="I174" i="1" l="1"/>
  <c r="K174" i="1" l="1"/>
  <c r="H174" i="1"/>
  <c r="J174" i="1" s="1"/>
  <c r="A175" i="1" s="1"/>
  <c r="G175" i="1" l="1"/>
  <c r="C175" i="1"/>
  <c r="D175" i="1" s="1"/>
  <c r="B175" i="1" s="1"/>
  <c r="E175" i="1" s="1"/>
  <c r="F175" i="1"/>
  <c r="I175" i="1" s="1"/>
  <c r="H175" i="1" l="1"/>
  <c r="J175" i="1" s="1"/>
  <c r="A176" i="1" s="1"/>
  <c r="F176" i="1" s="1"/>
  <c r="K175" i="1"/>
  <c r="C176" i="1" l="1"/>
  <c r="D176" i="1" s="1"/>
  <c r="B176" i="1" s="1"/>
  <c r="E176" i="1" s="1"/>
  <c r="I176" i="1"/>
  <c r="K176" i="1" s="1"/>
  <c r="G176" i="1"/>
  <c r="H176" i="1"/>
  <c r="J176" i="1" s="1"/>
  <c r="A177" i="1" s="1"/>
  <c r="C177" i="1" l="1"/>
  <c r="D177" i="1" s="1"/>
  <c r="B177" i="1" s="1"/>
  <c r="E177" i="1" s="1"/>
  <c r="F177" i="1"/>
  <c r="I177" i="1" s="1"/>
  <c r="K177" i="1" s="1"/>
  <c r="G177" i="1"/>
  <c r="H177" i="1" l="1"/>
  <c r="J177" i="1" s="1"/>
  <c r="A178" i="1" s="1"/>
  <c r="F178" i="1" l="1"/>
  <c r="G178" i="1"/>
  <c r="I178" i="1"/>
  <c r="H178" i="1" s="1"/>
  <c r="J178" i="1" s="1"/>
  <c r="A179" i="1" s="1"/>
  <c r="C178" i="1"/>
  <c r="D178" i="1" s="1"/>
  <c r="B178" i="1" s="1"/>
  <c r="E178" i="1" s="1"/>
  <c r="K178" i="1"/>
  <c r="C179" i="1" l="1"/>
  <c r="D179" i="1" s="1"/>
  <c r="B179" i="1" s="1"/>
  <c r="E179" i="1" s="1"/>
  <c r="F179" i="1"/>
  <c r="G179" i="1"/>
  <c r="I179" i="1"/>
  <c r="K179" i="1" s="1"/>
  <c r="H179" i="1" l="1"/>
  <c r="J179" i="1" s="1"/>
  <c r="A180" i="1" s="1"/>
  <c r="C180" i="1" l="1"/>
  <c r="D180" i="1" s="1"/>
  <c r="B180" i="1" s="1"/>
  <c r="E180" i="1" s="1"/>
  <c r="F180" i="1"/>
  <c r="I180" i="1" s="1"/>
  <c r="K180" i="1" s="1"/>
  <c r="G180" i="1"/>
  <c r="H180" i="1" s="1"/>
  <c r="J180" i="1" l="1"/>
  <c r="A181" i="1" s="1"/>
  <c r="F181" i="1" l="1"/>
  <c r="G181" i="1"/>
  <c r="I181" i="1"/>
  <c r="H181" i="1" s="1"/>
  <c r="C181" i="1"/>
  <c r="D181" i="1" s="1"/>
  <c r="B181" i="1" s="1"/>
  <c r="E181" i="1" s="1"/>
  <c r="K181" i="1"/>
  <c r="J181" i="1" l="1"/>
  <c r="A182" i="1" s="1"/>
  <c r="C182" i="1" l="1"/>
  <c r="D182" i="1" s="1"/>
  <c r="B182" i="1" s="1"/>
  <c r="E182" i="1" s="1"/>
  <c r="F182" i="1"/>
  <c r="I182" i="1"/>
  <c r="K182" i="1" s="1"/>
  <c r="G182" i="1"/>
  <c r="H182" i="1" l="1"/>
  <c r="J182" i="1" s="1"/>
  <c r="A183" i="1" s="1"/>
  <c r="G183" i="1" l="1"/>
  <c r="C183" i="1"/>
  <c r="D183" i="1" s="1"/>
  <c r="B183" i="1" s="1"/>
  <c r="E183" i="1" s="1"/>
  <c r="F183" i="1"/>
  <c r="I183" i="1" l="1"/>
  <c r="H183" i="1" l="1"/>
  <c r="J183" i="1" s="1"/>
  <c r="A184" i="1" s="1"/>
  <c r="K183" i="1"/>
  <c r="F184" i="1" l="1"/>
  <c r="I184" i="1" s="1"/>
  <c r="K184" i="1" s="1"/>
  <c r="G184" i="1"/>
  <c r="C184" i="1"/>
  <c r="D184" i="1" s="1"/>
  <c r="B184" i="1" s="1"/>
  <c r="E184" i="1" s="1"/>
  <c r="H184" i="1" l="1"/>
  <c r="J184" i="1" s="1"/>
  <c r="A185" i="1" s="1"/>
  <c r="C185" i="1" l="1"/>
  <c r="D185" i="1" s="1"/>
  <c r="B185" i="1" s="1"/>
  <c r="E185" i="1" s="1"/>
  <c r="G185" i="1"/>
  <c r="F185" i="1"/>
  <c r="I185" i="1" s="1"/>
  <c r="K185" i="1" l="1"/>
  <c r="H185" i="1"/>
  <c r="J185" i="1" s="1"/>
  <c r="A186" i="1" s="1"/>
  <c r="F186" i="1" l="1"/>
  <c r="G186" i="1"/>
  <c r="I186" i="1"/>
  <c r="H186" i="1" s="1"/>
  <c r="J186" i="1" s="1"/>
  <c r="A187" i="1" s="1"/>
  <c r="K186" i="1"/>
  <c r="C186" i="1"/>
  <c r="D186" i="1" s="1"/>
  <c r="B186" i="1" s="1"/>
  <c r="E186" i="1" s="1"/>
  <c r="C187" i="1" l="1"/>
  <c r="D187" i="1" s="1"/>
  <c r="B187" i="1" s="1"/>
  <c r="E187" i="1" s="1"/>
  <c r="F187" i="1"/>
  <c r="I187" i="1" s="1"/>
  <c r="K187" i="1" s="1"/>
  <c r="G187" i="1"/>
  <c r="H187" i="1" l="1"/>
  <c r="J187" i="1" s="1"/>
  <c r="A188" i="1" s="1"/>
  <c r="C188" i="1" l="1"/>
  <c r="D188" i="1" s="1"/>
  <c r="B188" i="1" s="1"/>
  <c r="E188" i="1" s="1"/>
  <c r="G188" i="1"/>
  <c r="F188" i="1"/>
  <c r="I188" i="1" l="1"/>
  <c r="K188" i="1" s="1"/>
  <c r="H188" i="1" l="1"/>
  <c r="J188" i="1" s="1"/>
  <c r="A189" i="1" s="1"/>
  <c r="C189" i="1" l="1"/>
  <c r="D189" i="1" s="1"/>
  <c r="B189" i="1" s="1"/>
  <c r="E189" i="1" s="1"/>
  <c r="F189" i="1"/>
  <c r="G189" i="1"/>
  <c r="I189" i="1" l="1"/>
  <c r="K189" i="1" s="1"/>
  <c r="H189" i="1" l="1"/>
  <c r="J189" i="1" s="1"/>
  <c r="A190" i="1" s="1"/>
  <c r="F190" i="1" l="1"/>
  <c r="I190" i="1"/>
  <c r="H190" i="1" s="1"/>
  <c r="C190" i="1"/>
  <c r="D190" i="1" s="1"/>
  <c r="B190" i="1" s="1"/>
  <c r="E190" i="1" s="1"/>
  <c r="G190" i="1"/>
  <c r="K190" i="1"/>
  <c r="J190" i="1" l="1"/>
  <c r="A191" i="1" s="1"/>
  <c r="G191" i="1" l="1"/>
  <c r="C191" i="1"/>
  <c r="D191" i="1" s="1"/>
  <c r="B191" i="1" s="1"/>
  <c r="E191" i="1" s="1"/>
  <c r="K191" i="1"/>
  <c r="F191" i="1"/>
  <c r="I191" i="1"/>
  <c r="H191" i="1" s="1"/>
  <c r="J191" i="1" l="1"/>
  <c r="A192" i="1" s="1"/>
  <c r="G192" i="1" l="1"/>
  <c r="C192" i="1"/>
  <c r="D192" i="1" s="1"/>
  <c r="B192" i="1" s="1"/>
  <c r="E192" i="1" s="1"/>
  <c r="F192" i="1"/>
  <c r="I192" i="1" s="1"/>
  <c r="K192" i="1" l="1"/>
  <c r="H192" i="1"/>
  <c r="J192" i="1" s="1"/>
  <c r="A193" i="1" s="1"/>
  <c r="C193" i="1" l="1"/>
  <c r="D193" i="1" s="1"/>
  <c r="B193" i="1" s="1"/>
  <c r="E193" i="1" s="1"/>
  <c r="F193" i="1"/>
  <c r="I193" i="1" s="1"/>
  <c r="K193" i="1" s="1"/>
  <c r="G193" i="1"/>
  <c r="H193" i="1" l="1"/>
  <c r="J193" i="1" s="1"/>
  <c r="A194" i="1" s="1"/>
  <c r="F194" i="1" l="1"/>
  <c r="I194" i="1"/>
  <c r="G194" i="1"/>
  <c r="H194" i="1" s="1"/>
  <c r="J194" i="1" s="1"/>
  <c r="A195" i="1" s="1"/>
  <c r="K194" i="1"/>
  <c r="C194" i="1"/>
  <c r="D194" i="1" s="1"/>
  <c r="B194" i="1" s="1"/>
  <c r="E194" i="1" s="1"/>
  <c r="C195" i="1" l="1"/>
  <c r="D195" i="1" s="1"/>
  <c r="B195" i="1" s="1"/>
  <c r="E195" i="1" s="1"/>
  <c r="F195" i="1"/>
  <c r="I195" i="1" s="1"/>
  <c r="K195" i="1" s="1"/>
  <c r="G195" i="1"/>
  <c r="H195" i="1" l="1"/>
  <c r="J195" i="1" s="1"/>
  <c r="A196" i="1" s="1"/>
  <c r="C196" i="1" s="1"/>
  <c r="D196" i="1" s="1"/>
  <c r="B196" i="1" s="1"/>
  <c r="E196" i="1" s="1"/>
  <c r="F196" i="1" l="1"/>
  <c r="G196" i="1"/>
  <c r="I196" i="1"/>
  <c r="K196" i="1" s="1"/>
  <c r="H196" i="1" l="1"/>
  <c r="J196" i="1" s="1"/>
  <c r="A197" i="1" s="1"/>
  <c r="C197" i="1" s="1"/>
  <c r="D197" i="1" s="1"/>
  <c r="B197" i="1" s="1"/>
  <c r="E197" i="1" s="1"/>
  <c r="G197" i="1" l="1"/>
  <c r="F197" i="1"/>
  <c r="I197" i="1" s="1"/>
  <c r="K197" i="1" s="1"/>
  <c r="H197" i="1" l="1"/>
  <c r="J197" i="1" s="1"/>
  <c r="A198" i="1" s="1"/>
  <c r="F198" i="1" s="1"/>
  <c r="G198" i="1" l="1"/>
  <c r="C198" i="1"/>
  <c r="D198" i="1" s="1"/>
  <c r="B198" i="1" s="1"/>
  <c r="E198" i="1" s="1"/>
  <c r="I198" i="1"/>
  <c r="H198" i="1" s="1"/>
  <c r="J198" i="1" s="1"/>
  <c r="A199" i="1" s="1"/>
  <c r="K198" i="1" l="1"/>
  <c r="G199" i="1"/>
  <c r="C199" i="1"/>
  <c r="D199" i="1" s="1"/>
  <c r="B199" i="1" s="1"/>
  <c r="E199" i="1" s="1"/>
  <c r="F199" i="1"/>
  <c r="I199" i="1" s="1"/>
  <c r="H199" i="1" l="1"/>
  <c r="K199" i="1"/>
  <c r="J199" i="1"/>
  <c r="A200" i="1" s="1"/>
  <c r="G200" i="1" l="1"/>
  <c r="C200" i="1"/>
  <c r="D200" i="1" s="1"/>
  <c r="B200" i="1" s="1"/>
  <c r="E200" i="1" s="1"/>
  <c r="F200" i="1"/>
  <c r="I200" i="1" l="1"/>
  <c r="K200" i="1" s="1"/>
  <c r="H200" i="1" l="1"/>
  <c r="J200" i="1" s="1"/>
  <c r="A201" i="1" s="1"/>
  <c r="G201" i="1" l="1"/>
  <c r="C201" i="1"/>
  <c r="D201" i="1" s="1"/>
  <c r="B201" i="1" s="1"/>
  <c r="E201" i="1" s="1"/>
  <c r="F201" i="1"/>
  <c r="I201" i="1" s="1"/>
  <c r="K201" i="1" l="1"/>
  <c r="H201" i="1"/>
  <c r="J201" i="1" s="1"/>
  <c r="A202" i="1" s="1"/>
  <c r="F202" i="1" l="1"/>
  <c r="I202" i="1" s="1"/>
  <c r="K202" i="1" s="1"/>
  <c r="C202" i="1"/>
  <c r="D202" i="1" s="1"/>
  <c r="B202" i="1" s="1"/>
  <c r="E202" i="1" s="1"/>
  <c r="G202" i="1"/>
  <c r="H202" i="1" l="1"/>
  <c r="J202" i="1" s="1"/>
  <c r="A203" i="1" s="1"/>
  <c r="C203" i="1" s="1"/>
  <c r="F203" i="1" l="1"/>
  <c r="I203" i="1"/>
  <c r="D203" i="1"/>
  <c r="B203" i="1" s="1"/>
  <c r="E203" i="1" s="1"/>
  <c r="G203" i="1"/>
  <c r="K203" i="1"/>
  <c r="H203" i="1" l="1"/>
  <c r="J203" i="1" s="1"/>
  <c r="A204" i="1" s="1"/>
  <c r="F204" i="1" s="1"/>
  <c r="C204" i="1"/>
  <c r="D204" i="1" s="1"/>
  <c r="B204" i="1" s="1"/>
  <c r="E204" i="1" s="1"/>
  <c r="G204" i="1" l="1"/>
  <c r="I204" i="1"/>
  <c r="K204" i="1" s="1"/>
  <c r="H204" i="1"/>
  <c r="J204" i="1" s="1"/>
  <c r="A205" i="1" s="1"/>
  <c r="C205" i="1" s="1"/>
  <c r="D205" i="1" s="1"/>
  <c r="B205" i="1" s="1"/>
  <c r="E205" i="1" s="1"/>
  <c r="G205" i="1" l="1"/>
  <c r="F205" i="1"/>
  <c r="I205" i="1"/>
  <c r="K205" i="1" s="1"/>
  <c r="H205" i="1" l="1"/>
  <c r="J205" i="1" s="1"/>
  <c r="A206" i="1" s="1"/>
  <c r="F206" i="1" l="1"/>
  <c r="I206" i="1"/>
  <c r="C206" i="1"/>
  <c r="D206" i="1" s="1"/>
  <c r="B206" i="1" s="1"/>
  <c r="E206" i="1" s="1"/>
  <c r="G206" i="1"/>
  <c r="H206" i="1"/>
  <c r="K206" i="1"/>
  <c r="J206" i="1" l="1"/>
  <c r="A207" i="1" s="1"/>
  <c r="C207" i="1" s="1"/>
  <c r="D207" i="1" s="1"/>
  <c r="B207" i="1" s="1"/>
  <c r="E207" i="1" s="1"/>
  <c r="G207" i="1" l="1"/>
  <c r="F207" i="1"/>
  <c r="I207" i="1" s="1"/>
  <c r="H207" i="1" l="1"/>
  <c r="J207" i="1" s="1"/>
  <c r="A208" i="1" s="1"/>
  <c r="G208" i="1" s="1"/>
  <c r="K207" i="1"/>
  <c r="F208" i="1" l="1"/>
  <c r="C208" i="1"/>
  <c r="D208" i="1" s="1"/>
  <c r="B208" i="1" s="1"/>
  <c r="E208" i="1" s="1"/>
  <c r="I208" i="1"/>
  <c r="H208" i="1" s="1"/>
  <c r="J208" i="1" s="1"/>
  <c r="A209" i="1" s="1"/>
  <c r="F209" i="1" s="1"/>
  <c r="K208" i="1" l="1"/>
  <c r="G209" i="1"/>
  <c r="C209" i="1"/>
  <c r="D209" i="1" s="1"/>
  <c r="B209" i="1" s="1"/>
  <c r="E209" i="1" s="1"/>
  <c r="I209" i="1"/>
  <c r="K209" i="1" s="1"/>
  <c r="H209" i="1" l="1"/>
  <c r="J209" i="1" s="1"/>
  <c r="A210" i="1" s="1"/>
  <c r="F210" i="1" l="1"/>
  <c r="I210" i="1" s="1"/>
  <c r="G210" i="1"/>
  <c r="C210" i="1"/>
  <c r="D210" i="1" s="1"/>
  <c r="B210" i="1" s="1"/>
  <c r="E210" i="1" s="1"/>
  <c r="H210" i="1" l="1"/>
  <c r="J210" i="1" s="1"/>
  <c r="A211" i="1" s="1"/>
  <c r="K210" i="1"/>
  <c r="F211" i="1" l="1"/>
  <c r="G211" i="1"/>
  <c r="I211" i="1"/>
  <c r="K211" i="1"/>
  <c r="C211" i="1"/>
  <c r="D211" i="1" s="1"/>
  <c r="B211" i="1" s="1"/>
  <c r="E211" i="1" s="1"/>
  <c r="H211" i="1" l="1"/>
  <c r="J211" i="1" s="1"/>
  <c r="A212" i="1" s="1"/>
  <c r="C212" i="1" s="1"/>
  <c r="D212" i="1" s="1"/>
  <c r="B212" i="1" s="1"/>
  <c r="E212" i="1" s="1"/>
  <c r="F212" i="1" l="1"/>
  <c r="I212" i="1" s="1"/>
  <c r="K212" i="1" s="1"/>
  <c r="G212" i="1"/>
  <c r="H212" i="1" l="1"/>
  <c r="J212" i="1" s="1"/>
  <c r="A213" i="1" s="1"/>
  <c r="F213" i="1" s="1"/>
  <c r="C213" i="1" l="1"/>
  <c r="D213" i="1" s="1"/>
  <c r="B213" i="1" s="1"/>
  <c r="E213" i="1" s="1"/>
  <c r="G213" i="1"/>
  <c r="I213" i="1"/>
  <c r="K213" i="1" s="1"/>
  <c r="H213" i="1" l="1"/>
  <c r="J213" i="1" s="1"/>
  <c r="A214" i="1" s="1"/>
  <c r="F214" i="1" s="1"/>
  <c r="I214" i="1" s="1"/>
  <c r="K214" i="1" l="1"/>
  <c r="C214" i="1"/>
  <c r="D214" i="1" s="1"/>
  <c r="B214" i="1" s="1"/>
  <c r="E214" i="1" s="1"/>
  <c r="G214" i="1"/>
  <c r="H214" i="1" s="1"/>
  <c r="J214" i="1" s="1"/>
  <c r="A215" i="1" s="1"/>
  <c r="G215" i="1" l="1"/>
  <c r="C215" i="1"/>
  <c r="D215" i="1" s="1"/>
  <c r="B215" i="1" s="1"/>
  <c r="E215" i="1" s="1"/>
  <c r="F215" i="1"/>
  <c r="I215" i="1"/>
  <c r="K215" i="1"/>
  <c r="H215" i="1" l="1"/>
  <c r="J215" i="1" s="1"/>
  <c r="A216" i="1" s="1"/>
  <c r="G216" i="1" s="1"/>
  <c r="F216" i="1" l="1"/>
  <c r="I216" i="1" s="1"/>
  <c r="H216" i="1" s="1"/>
  <c r="J216" i="1" s="1"/>
  <c r="A217" i="1" s="1"/>
  <c r="C216" i="1"/>
  <c r="D216" i="1" s="1"/>
  <c r="B216" i="1" s="1"/>
  <c r="E216" i="1" s="1"/>
  <c r="K216" i="1"/>
  <c r="C217" i="1" l="1"/>
  <c r="D217" i="1" s="1"/>
  <c r="B217" i="1" s="1"/>
  <c r="E217" i="1" s="1"/>
  <c r="F217" i="1"/>
  <c r="G217" i="1"/>
  <c r="I217" i="1"/>
  <c r="K217" i="1" s="1"/>
  <c r="H217" i="1" l="1"/>
  <c r="J217" i="1" s="1"/>
  <c r="A218" i="1" s="1"/>
  <c r="C218" i="1" s="1"/>
  <c r="D218" i="1" s="1"/>
  <c r="B218" i="1" s="1"/>
  <c r="E218" i="1" s="1"/>
  <c r="G218" i="1" l="1"/>
  <c r="F218" i="1"/>
  <c r="I218" i="1" s="1"/>
  <c r="H218" i="1" s="1"/>
  <c r="J218" i="1" s="1"/>
  <c r="A219" i="1" s="1"/>
  <c r="K218" i="1"/>
  <c r="F219" i="1" l="1"/>
  <c r="C219" i="1"/>
  <c r="D219" i="1" s="1"/>
  <c r="B219" i="1" s="1"/>
  <c r="E219" i="1" s="1"/>
  <c r="G219" i="1"/>
  <c r="H219" i="1" s="1"/>
  <c r="J219" i="1" s="1"/>
  <c r="A220" i="1" s="1"/>
  <c r="I219" i="1"/>
  <c r="K219" i="1" s="1"/>
  <c r="C220" i="1" l="1"/>
  <c r="D220" i="1" s="1"/>
  <c r="B220" i="1" s="1"/>
  <c r="E220" i="1" s="1"/>
  <c r="G220" i="1"/>
  <c r="F220" i="1"/>
  <c r="I220" i="1"/>
  <c r="K220" i="1" s="1"/>
  <c r="H220" i="1" l="1"/>
  <c r="J220" i="1" s="1"/>
  <c r="A221" i="1" s="1"/>
  <c r="C221" i="1" l="1"/>
  <c r="D221" i="1" s="1"/>
  <c r="B221" i="1" s="1"/>
  <c r="E221" i="1" s="1"/>
  <c r="F221" i="1"/>
  <c r="I221" i="1" s="1"/>
  <c r="K221" i="1" s="1"/>
  <c r="G221" i="1"/>
  <c r="H221" i="1" l="1"/>
  <c r="J221" i="1" s="1"/>
  <c r="A222" i="1" s="1"/>
  <c r="C222" i="1" s="1"/>
  <c r="D222" i="1" s="1"/>
  <c r="B222" i="1" s="1"/>
  <c r="E222" i="1" s="1"/>
  <c r="G222" i="1" l="1"/>
  <c r="F222" i="1"/>
  <c r="I222" i="1" s="1"/>
  <c r="H222" i="1" s="1"/>
  <c r="J222" i="1" s="1"/>
  <c r="A223" i="1" s="1"/>
  <c r="K222" i="1"/>
  <c r="F223" i="1" l="1"/>
  <c r="C223" i="1"/>
  <c r="D223" i="1" s="1"/>
  <c r="B223" i="1" s="1"/>
  <c r="E223" i="1" s="1"/>
  <c r="G223" i="1"/>
  <c r="I223" i="1"/>
  <c r="H223" i="1" s="1"/>
  <c r="K223" i="1"/>
  <c r="J223" i="1" l="1"/>
  <c r="A224" i="1" s="1"/>
  <c r="G224" i="1" l="1"/>
  <c r="C224" i="1"/>
  <c r="D224" i="1" s="1"/>
  <c r="B224" i="1" s="1"/>
  <c r="E224" i="1" s="1"/>
  <c r="F224" i="1"/>
  <c r="I224" i="1" s="1"/>
  <c r="H224" i="1" l="1"/>
  <c r="K224" i="1"/>
  <c r="J224" i="1"/>
  <c r="A225" i="1" s="1"/>
  <c r="C225" i="1" l="1"/>
  <c r="D225" i="1" s="1"/>
  <c r="B225" i="1" s="1"/>
  <c r="E225" i="1" s="1"/>
  <c r="F225" i="1"/>
  <c r="G225" i="1"/>
  <c r="I225" i="1"/>
  <c r="K225" i="1" s="1"/>
  <c r="H225" i="1" l="1"/>
  <c r="J225" i="1" s="1"/>
  <c r="A226" i="1" s="1"/>
  <c r="C226" i="1" l="1"/>
  <c r="D226" i="1" s="1"/>
  <c r="B226" i="1" s="1"/>
  <c r="E226" i="1" s="1"/>
  <c r="F226" i="1"/>
  <c r="I226" i="1" s="1"/>
  <c r="K226" i="1" s="1"/>
  <c r="G226" i="1"/>
  <c r="H226" i="1" l="1"/>
  <c r="J226" i="1" s="1"/>
  <c r="A227" i="1" s="1"/>
  <c r="F227" i="1" l="1"/>
  <c r="G227" i="1"/>
  <c r="I227" i="1"/>
  <c r="K227" i="1" s="1"/>
  <c r="C227" i="1"/>
  <c r="D227" i="1" s="1"/>
  <c r="B227" i="1" s="1"/>
  <c r="E227" i="1" s="1"/>
  <c r="H227" i="1" l="1"/>
  <c r="J227" i="1" s="1"/>
  <c r="A228" i="1" s="1"/>
  <c r="C228" i="1" l="1"/>
  <c r="D228" i="1" s="1"/>
  <c r="B228" i="1" s="1"/>
  <c r="E228" i="1" s="1"/>
  <c r="G228" i="1"/>
  <c r="F228" i="1"/>
  <c r="I228" i="1" s="1"/>
  <c r="K228" i="1" l="1"/>
  <c r="H228" i="1"/>
  <c r="J228" i="1" s="1"/>
  <c r="A229" i="1" s="1"/>
  <c r="C229" i="1" l="1"/>
  <c r="D229" i="1" s="1"/>
  <c r="B229" i="1" s="1"/>
  <c r="E229" i="1" s="1"/>
  <c r="F229" i="1"/>
  <c r="I229" i="1" s="1"/>
  <c r="K229" i="1" s="1"/>
  <c r="G229" i="1"/>
  <c r="H229" i="1" l="1"/>
  <c r="J229" i="1"/>
  <c r="A230" i="1" s="1"/>
  <c r="C230" i="1" l="1"/>
  <c r="D230" i="1" s="1"/>
  <c r="B230" i="1" s="1"/>
  <c r="E230" i="1" s="1"/>
  <c r="F230" i="1"/>
  <c r="I230" i="1" s="1"/>
  <c r="K230" i="1" s="1"/>
  <c r="G230" i="1"/>
  <c r="H230" i="1" l="1"/>
  <c r="J230" i="1"/>
  <c r="A231" i="1" s="1"/>
  <c r="F231" i="1" l="1"/>
  <c r="I231" i="1" s="1"/>
  <c r="K231" i="1" s="1"/>
  <c r="C231" i="1"/>
  <c r="D231" i="1" s="1"/>
  <c r="B231" i="1" s="1"/>
  <c r="E231" i="1" s="1"/>
  <c r="G231" i="1"/>
  <c r="H231" i="1" l="1"/>
  <c r="J231" i="1" s="1"/>
  <c r="A232" i="1" s="1"/>
  <c r="G232" i="1" s="1"/>
  <c r="C232" i="1" l="1"/>
  <c r="D232" i="1" s="1"/>
  <c r="B232" i="1" s="1"/>
  <c r="E232" i="1" s="1"/>
  <c r="F232" i="1"/>
  <c r="I232" i="1" s="1"/>
  <c r="H232" i="1" l="1"/>
  <c r="J232" i="1" s="1"/>
  <c r="A233" i="1" s="1"/>
  <c r="K232" i="1"/>
  <c r="G233" i="1" l="1"/>
  <c r="C233" i="1"/>
  <c r="D233" i="1" s="1"/>
  <c r="B233" i="1" s="1"/>
  <c r="E233" i="1" s="1"/>
  <c r="F233" i="1"/>
  <c r="I233" i="1" s="1"/>
  <c r="K233" i="1" s="1"/>
  <c r="H233" i="1" l="1"/>
  <c r="J233" i="1" s="1"/>
  <c r="A234" i="1" s="1"/>
  <c r="G234" i="1" s="1"/>
  <c r="F234" i="1" l="1"/>
  <c r="I234" i="1" s="1"/>
  <c r="K234" i="1" s="1"/>
  <c r="C234" i="1"/>
  <c r="D234" i="1" s="1"/>
  <c r="B234" i="1" s="1"/>
  <c r="E234" i="1" s="1"/>
  <c r="H234" i="1" l="1"/>
  <c r="J234" i="1" s="1"/>
  <c r="A235" i="1" s="1"/>
  <c r="F235" i="1" s="1"/>
  <c r="G235" i="1" l="1"/>
  <c r="I235" i="1"/>
  <c r="K235" i="1"/>
  <c r="C235" i="1"/>
  <c r="D235" i="1" s="1"/>
  <c r="B235" i="1" s="1"/>
  <c r="E235" i="1" s="1"/>
  <c r="H235" i="1" l="1"/>
  <c r="J235" i="1" s="1"/>
  <c r="A236" i="1" s="1"/>
  <c r="C236" i="1" l="1"/>
  <c r="D236" i="1" s="1"/>
  <c r="B236" i="1" s="1"/>
  <c r="E236" i="1" s="1"/>
  <c r="G236" i="1"/>
  <c r="H236" i="1" s="1"/>
  <c r="J236" i="1" s="1"/>
  <c r="A237" i="1" s="1"/>
  <c r="F236" i="1"/>
  <c r="I236" i="1" s="1"/>
  <c r="K236" i="1" s="1"/>
  <c r="G237" i="1" l="1"/>
  <c r="F237" i="1"/>
  <c r="C237" i="1"/>
  <c r="D237" i="1" s="1"/>
  <c r="B237" i="1" s="1"/>
  <c r="E237" i="1" s="1"/>
  <c r="I237" i="1"/>
  <c r="K237" i="1" s="1"/>
  <c r="H237" i="1" l="1"/>
  <c r="J237" i="1" s="1"/>
  <c r="A238" i="1" s="1"/>
  <c r="G238" i="1" l="1"/>
  <c r="C238" i="1"/>
  <c r="D238" i="1" s="1"/>
  <c r="B238" i="1" s="1"/>
  <c r="E238" i="1" s="1"/>
  <c r="F238" i="1"/>
  <c r="I238" i="1" l="1"/>
  <c r="K238" i="1" l="1"/>
  <c r="H238" i="1"/>
  <c r="J238" i="1" s="1"/>
  <c r="A239" i="1" s="1"/>
  <c r="F239" i="1" l="1"/>
  <c r="G239" i="1"/>
  <c r="C239" i="1"/>
  <c r="D239" i="1" s="1"/>
  <c r="B239" i="1" s="1"/>
  <c r="E239" i="1" s="1"/>
  <c r="I239" i="1" l="1"/>
  <c r="K239" i="1" l="1"/>
  <c r="H239" i="1"/>
  <c r="J239" i="1" s="1"/>
  <c r="A240" i="1" s="1"/>
  <c r="G240" i="1" l="1"/>
  <c r="C240" i="1"/>
  <c r="D240" i="1" s="1"/>
  <c r="B240" i="1" s="1"/>
  <c r="E240" i="1" s="1"/>
  <c r="F240" i="1"/>
  <c r="I240" i="1" s="1"/>
  <c r="H240" i="1" l="1"/>
  <c r="J240" i="1" s="1"/>
  <c r="A241" i="1" s="1"/>
  <c r="F241" i="1" s="1"/>
  <c r="I241" i="1" s="1"/>
  <c r="K241" i="1" s="1"/>
  <c r="K240" i="1"/>
  <c r="G241" i="1" l="1"/>
  <c r="C241" i="1"/>
  <c r="D241" i="1" s="1"/>
  <c r="B241" i="1" s="1"/>
  <c r="E241" i="1" s="1"/>
  <c r="H241" i="1"/>
  <c r="J241" i="1" s="1"/>
  <c r="A242" i="1" s="1"/>
  <c r="F242" i="1" l="1"/>
  <c r="I242" i="1" s="1"/>
  <c r="K242" i="1" s="1"/>
  <c r="G242" i="1"/>
  <c r="C242" i="1"/>
  <c r="D242" i="1" s="1"/>
  <c r="B242" i="1" s="1"/>
  <c r="E242" i="1" s="1"/>
  <c r="H242" i="1" l="1"/>
  <c r="J242" i="1" s="1"/>
  <c r="A243" i="1" s="1"/>
  <c r="F243" i="1" l="1"/>
  <c r="I243" i="1" s="1"/>
  <c r="K243" i="1" s="1"/>
  <c r="G243" i="1"/>
  <c r="C243" i="1"/>
  <c r="D243" i="1" s="1"/>
  <c r="B243" i="1" s="1"/>
  <c r="E243" i="1" s="1"/>
  <c r="H243" i="1" l="1"/>
  <c r="J243" i="1" s="1"/>
  <c r="A244" i="1" s="1"/>
  <c r="C244" i="1" s="1"/>
  <c r="D244" i="1" s="1"/>
  <c r="B244" i="1" s="1"/>
  <c r="E244" i="1" s="1"/>
  <c r="F244" i="1" l="1"/>
  <c r="I244" i="1" s="1"/>
  <c r="G244" i="1"/>
  <c r="H244" i="1" s="1"/>
  <c r="J244" i="1" s="1"/>
  <c r="A245" i="1" s="1"/>
  <c r="K244" i="1"/>
  <c r="F245" i="1" l="1"/>
  <c r="C245" i="1"/>
  <c r="D245" i="1" s="1"/>
  <c r="B245" i="1" s="1"/>
  <c r="E245" i="1" s="1"/>
  <c r="G245" i="1"/>
  <c r="I245" i="1" l="1"/>
  <c r="K245" i="1" s="1"/>
  <c r="H245" i="1" l="1"/>
  <c r="J245" i="1" s="1"/>
  <c r="A246" i="1" s="1"/>
  <c r="F246" i="1" l="1"/>
  <c r="C246" i="1"/>
  <c r="D246" i="1" s="1"/>
  <c r="B246" i="1" s="1"/>
  <c r="E246" i="1" s="1"/>
  <c r="G246" i="1"/>
  <c r="I246" i="1" l="1"/>
  <c r="H246" i="1" l="1"/>
  <c r="J246" i="1" s="1"/>
  <c r="A247" i="1" s="1"/>
  <c r="K246" i="1"/>
  <c r="F247" i="1" l="1"/>
  <c r="C247" i="1"/>
  <c r="D247" i="1" s="1"/>
  <c r="B247" i="1" s="1"/>
  <c r="E247" i="1" s="1"/>
  <c r="G247" i="1"/>
  <c r="I247" i="1"/>
  <c r="H247" i="1" s="1"/>
  <c r="J247" i="1" s="1"/>
  <c r="A248" i="1" s="1"/>
  <c r="K247" i="1"/>
  <c r="F248" i="1" l="1"/>
  <c r="I248" i="1" s="1"/>
  <c r="K248" i="1" s="1"/>
  <c r="C248" i="1"/>
  <c r="D248" i="1" s="1"/>
  <c r="B248" i="1" s="1"/>
  <c r="E248" i="1" s="1"/>
  <c r="G248" i="1"/>
  <c r="H248" i="1" s="1"/>
  <c r="J248" i="1" l="1"/>
  <c r="A249" i="1" s="1"/>
  <c r="F249" i="1" l="1"/>
  <c r="G249" i="1"/>
  <c r="I249" i="1"/>
  <c r="H249" i="1" s="1"/>
  <c r="J249" i="1" s="1"/>
  <c r="A250" i="1" s="1"/>
  <c r="C249" i="1"/>
  <c r="D249" i="1" s="1"/>
  <c r="B249" i="1" s="1"/>
  <c r="E249" i="1" s="1"/>
  <c r="K249" i="1"/>
  <c r="C250" i="1" l="1"/>
  <c r="D250" i="1" s="1"/>
  <c r="B250" i="1" s="1"/>
  <c r="E250" i="1" s="1"/>
  <c r="F250" i="1"/>
  <c r="G250" i="1"/>
  <c r="I250" i="1"/>
  <c r="H250" i="1" s="1"/>
  <c r="J250" i="1" s="1"/>
  <c r="A251" i="1" s="1"/>
  <c r="K250" i="1" l="1"/>
  <c r="C251" i="1"/>
  <c r="D251" i="1" s="1"/>
  <c r="B251" i="1" s="1"/>
  <c r="E251" i="1" s="1"/>
  <c r="G251" i="1"/>
  <c r="F251" i="1"/>
  <c r="I251" i="1" l="1"/>
  <c r="K251" i="1" s="1"/>
  <c r="H251" i="1" l="1"/>
  <c r="J251" i="1" s="1"/>
  <c r="A252" i="1" s="1"/>
  <c r="F252" i="1" l="1"/>
  <c r="I252" i="1"/>
  <c r="C252" i="1"/>
  <c r="D252" i="1" s="1"/>
  <c r="B252" i="1" s="1"/>
  <c r="E252" i="1" s="1"/>
  <c r="G252" i="1"/>
  <c r="K252" i="1"/>
  <c r="H252" i="1" l="1"/>
  <c r="J252" i="1" s="1"/>
  <c r="A253" i="1" s="1"/>
  <c r="C253" i="1" s="1"/>
  <c r="D253" i="1" s="1"/>
  <c r="B253" i="1" s="1"/>
  <c r="E253" i="1" s="1"/>
  <c r="F253" i="1" l="1"/>
  <c r="I253" i="1" s="1"/>
  <c r="K253" i="1" s="1"/>
  <c r="G253" i="1"/>
  <c r="H253" i="1" l="1"/>
  <c r="J253" i="1" s="1"/>
  <c r="A254" i="1" s="1"/>
  <c r="G254" i="1" s="1"/>
  <c r="F254" i="1" l="1"/>
  <c r="I254" i="1" s="1"/>
  <c r="H254" i="1" s="1"/>
  <c r="J254" i="1" s="1"/>
  <c r="A255" i="1" s="1"/>
  <c r="C254" i="1"/>
  <c r="D254" i="1" s="1"/>
  <c r="B254" i="1" s="1"/>
  <c r="E254" i="1" s="1"/>
  <c r="K254" i="1"/>
  <c r="G255" i="1" l="1"/>
  <c r="C255" i="1"/>
  <c r="D255" i="1" s="1"/>
  <c r="B255" i="1" s="1"/>
  <c r="E255" i="1" s="1"/>
  <c r="F255" i="1"/>
  <c r="I255" i="1" l="1"/>
  <c r="K255" i="1" s="1"/>
  <c r="H255" i="1" l="1"/>
  <c r="J255" i="1" s="1"/>
  <c r="A256" i="1" s="1"/>
  <c r="F256" i="1" l="1"/>
  <c r="I256" i="1" s="1"/>
  <c r="C256" i="1"/>
  <c r="D256" i="1" s="1"/>
  <c r="B256" i="1" s="1"/>
  <c r="E256" i="1" s="1"/>
  <c r="G256" i="1"/>
  <c r="H256" i="1" l="1"/>
  <c r="K256" i="1"/>
  <c r="J256" i="1"/>
  <c r="A257" i="1" s="1"/>
  <c r="F257" i="1" l="1"/>
  <c r="I257" i="1" s="1"/>
  <c r="G257" i="1"/>
  <c r="C257" i="1"/>
  <c r="D257" i="1" s="1"/>
  <c r="B257" i="1" s="1"/>
  <c r="E257" i="1" s="1"/>
  <c r="H257" i="1" l="1"/>
  <c r="J257" i="1" s="1"/>
  <c r="A258" i="1" s="1"/>
  <c r="C258" i="1" s="1"/>
  <c r="D258" i="1" s="1"/>
  <c r="B258" i="1" s="1"/>
  <c r="E258" i="1" s="1"/>
  <c r="K257" i="1"/>
  <c r="G258" i="1" l="1"/>
  <c r="F258" i="1"/>
  <c r="I258" i="1" s="1"/>
  <c r="K258" i="1" l="1"/>
  <c r="H258" i="1"/>
  <c r="J258" i="1" s="1"/>
  <c r="A259" i="1" s="1"/>
  <c r="C259" i="1" s="1"/>
  <c r="D259" i="1" s="1"/>
  <c r="B259" i="1" s="1"/>
  <c r="E259" i="1" s="1"/>
  <c r="H14" i="1"/>
  <c r="F259" i="1" l="1"/>
  <c r="I259" i="1" s="1"/>
  <c r="K259" i="1" s="1"/>
  <c r="G259" i="1"/>
  <c r="H259" i="1" l="1"/>
  <c r="J259" i="1" s="1"/>
  <c r="A260" i="1" s="1"/>
  <c r="F260" i="1" s="1"/>
  <c r="G260" i="1" l="1"/>
  <c r="C260" i="1"/>
  <c r="D260" i="1" s="1"/>
  <c r="B260" i="1" s="1"/>
  <c r="E260" i="1" s="1"/>
  <c r="I260" i="1"/>
  <c r="K260" i="1" s="1"/>
  <c r="H260" i="1" l="1"/>
  <c r="J260" i="1" s="1"/>
  <c r="A261" i="1" s="1"/>
  <c r="C261" i="1" l="1"/>
  <c r="D261" i="1" s="1"/>
  <c r="B261" i="1" s="1"/>
  <c r="E261" i="1" s="1"/>
  <c r="G261" i="1"/>
  <c r="F261" i="1"/>
  <c r="I261" i="1" l="1"/>
  <c r="K261" i="1" s="1"/>
  <c r="H261" i="1" l="1"/>
  <c r="J261" i="1" s="1"/>
  <c r="A262" i="1" s="1"/>
  <c r="C262" i="1" l="1"/>
  <c r="D262" i="1" s="1"/>
  <c r="B262" i="1" s="1"/>
  <c r="E262" i="1" s="1"/>
  <c r="G262" i="1"/>
  <c r="F262" i="1"/>
  <c r="I262" i="1" s="1"/>
  <c r="H262" i="1" s="1"/>
  <c r="K262" i="1"/>
  <c r="J262" i="1" l="1"/>
  <c r="A263" i="1" s="1"/>
  <c r="G263" i="1" l="1"/>
  <c r="C263" i="1"/>
  <c r="D263" i="1" s="1"/>
  <c r="B263" i="1" s="1"/>
  <c r="E263" i="1" s="1"/>
  <c r="F263" i="1"/>
  <c r="I263" i="1" s="1"/>
  <c r="K263" i="1" s="1"/>
  <c r="H263" i="1" l="1"/>
  <c r="J263" i="1" s="1"/>
  <c r="A264" i="1" s="1"/>
  <c r="G264" i="1" l="1"/>
  <c r="H264" i="1" s="1"/>
  <c r="J264" i="1" s="1"/>
  <c r="A265" i="1" s="1"/>
  <c r="F264" i="1"/>
  <c r="I264" i="1" s="1"/>
  <c r="K264" i="1" s="1"/>
  <c r="C264" i="1"/>
  <c r="D264" i="1" s="1"/>
  <c r="B264" i="1" s="1"/>
  <c r="E264" i="1" s="1"/>
  <c r="G265" i="1" l="1"/>
  <c r="C265" i="1"/>
  <c r="D265" i="1" s="1"/>
  <c r="B265" i="1" s="1"/>
  <c r="E265" i="1" s="1"/>
  <c r="F265" i="1"/>
  <c r="I265" i="1" s="1"/>
  <c r="K265" i="1" s="1"/>
  <c r="H265" i="1" l="1"/>
  <c r="J265" i="1" s="1"/>
  <c r="A266" i="1" s="1"/>
  <c r="G266" i="1" l="1"/>
  <c r="C266" i="1"/>
  <c r="D266" i="1" s="1"/>
  <c r="B266" i="1" s="1"/>
  <c r="E266" i="1" s="1"/>
  <c r="F266" i="1"/>
  <c r="I266" i="1" s="1"/>
  <c r="H266" i="1" l="1"/>
  <c r="J266" i="1" s="1"/>
  <c r="A267" i="1" s="1"/>
  <c r="K266" i="1"/>
  <c r="C267" i="1" l="1"/>
  <c r="D267" i="1" s="1"/>
  <c r="B267" i="1" s="1"/>
  <c r="E267" i="1" s="1"/>
  <c r="G267" i="1"/>
  <c r="F267" i="1"/>
  <c r="I267" i="1" s="1"/>
  <c r="K267" i="1" s="1"/>
  <c r="H267" i="1" l="1"/>
  <c r="J267" i="1" s="1"/>
  <c r="A268" i="1" s="1"/>
  <c r="F268" i="1" l="1"/>
  <c r="I268" i="1" s="1"/>
  <c r="C268" i="1"/>
  <c r="D268" i="1" s="1"/>
  <c r="B268" i="1" s="1"/>
  <c r="E268" i="1" s="1"/>
  <c r="G268" i="1"/>
  <c r="K268" i="1" l="1"/>
  <c r="H268" i="1"/>
  <c r="J268" i="1" s="1"/>
  <c r="A269" i="1" s="1"/>
  <c r="F269" i="1" s="1"/>
  <c r="G269" i="1" l="1"/>
  <c r="C269" i="1"/>
  <c r="D269" i="1" s="1"/>
  <c r="B269" i="1" s="1"/>
  <c r="E269" i="1" s="1"/>
  <c r="I269" i="1"/>
  <c r="K269" i="1" s="1"/>
  <c r="H269" i="1" l="1"/>
  <c r="J269" i="1" s="1"/>
  <c r="A270" i="1" s="1"/>
  <c r="G270" i="1" s="1"/>
  <c r="C270" i="1" l="1"/>
  <c r="D270" i="1" s="1"/>
  <c r="B270" i="1" s="1"/>
  <c r="E270" i="1" s="1"/>
  <c r="F270" i="1"/>
  <c r="I270" i="1" s="1"/>
  <c r="H270" i="1" s="1"/>
  <c r="J270" i="1" s="1"/>
  <c r="A271" i="1" s="1"/>
  <c r="G271" i="1" s="1"/>
  <c r="F271" i="1" l="1"/>
  <c r="I271" i="1" s="1"/>
  <c r="H271" i="1" s="1"/>
  <c r="J271" i="1" s="1"/>
  <c r="A272" i="1" s="1"/>
  <c r="C272" i="1" s="1"/>
  <c r="D272" i="1" s="1"/>
  <c r="B272" i="1" s="1"/>
  <c r="C271" i="1"/>
  <c r="D271" i="1" s="1"/>
  <c r="B271" i="1" s="1"/>
  <c r="E271" i="1" s="1"/>
  <c r="K270" i="1"/>
  <c r="K271" i="1"/>
  <c r="E272" i="1" l="1"/>
  <c r="G272" i="1"/>
  <c r="F272" i="1"/>
  <c r="I272" i="1" s="1"/>
  <c r="K272" i="1" s="1"/>
  <c r="H272" i="1" l="1"/>
  <c r="J272" i="1" s="1"/>
  <c r="A273" i="1" s="1"/>
  <c r="F273" i="1" l="1"/>
  <c r="C273" i="1"/>
  <c r="D273" i="1" s="1"/>
  <c r="B273" i="1" s="1"/>
  <c r="E273" i="1" s="1"/>
  <c r="I273" i="1"/>
  <c r="K273" i="1"/>
  <c r="G273" i="1"/>
  <c r="H273" i="1" l="1"/>
  <c r="J273" i="1" s="1"/>
  <c r="A274" i="1" s="1"/>
  <c r="C274" i="1" s="1"/>
  <c r="D274" i="1" s="1"/>
  <c r="B274" i="1" s="1"/>
  <c r="E274" i="1" s="1"/>
  <c r="G274" i="1" l="1"/>
  <c r="I274" i="1"/>
  <c r="K274" i="1" s="1"/>
  <c r="F274" i="1"/>
  <c r="H274" i="1" l="1"/>
  <c r="J274" i="1" s="1"/>
  <c r="A275" i="1" s="1"/>
  <c r="C275" i="1" l="1"/>
  <c r="D275" i="1" s="1"/>
  <c r="B275" i="1" s="1"/>
  <c r="E275" i="1" s="1"/>
  <c r="G275" i="1"/>
  <c r="F275" i="1"/>
  <c r="I275" i="1" s="1"/>
  <c r="K275" i="1" s="1"/>
  <c r="H275" i="1" l="1"/>
  <c r="J275" i="1" s="1"/>
  <c r="A276" i="1" s="1"/>
  <c r="F276" i="1" l="1"/>
  <c r="I276" i="1" s="1"/>
  <c r="K276" i="1" s="1"/>
  <c r="C276" i="1"/>
  <c r="D276" i="1" s="1"/>
  <c r="B276" i="1" s="1"/>
  <c r="E276" i="1" s="1"/>
  <c r="G276" i="1"/>
  <c r="H276" i="1" s="1"/>
  <c r="J276" i="1" s="1"/>
  <c r="A277" i="1" s="1"/>
  <c r="F277" i="1" l="1"/>
  <c r="C277" i="1"/>
  <c r="D277" i="1" s="1"/>
  <c r="B277" i="1" s="1"/>
  <c r="E277" i="1" s="1"/>
  <c r="I277" i="1"/>
  <c r="K277" i="1"/>
  <c r="G277" i="1"/>
  <c r="H277" i="1" s="1"/>
  <c r="J277" i="1" s="1"/>
  <c r="A278" i="1" s="1"/>
  <c r="F278" i="1" s="1"/>
  <c r="I278" i="1" s="1"/>
  <c r="C278" i="1" l="1"/>
  <c r="D278" i="1" s="1"/>
  <c r="B278" i="1" s="1"/>
  <c r="E278" i="1" s="1"/>
  <c r="G278" i="1"/>
  <c r="K278" i="1"/>
  <c r="H278" i="1"/>
  <c r="J278" i="1" s="1"/>
  <c r="A279" i="1" s="1"/>
  <c r="G279" i="1" l="1"/>
  <c r="C279" i="1"/>
  <c r="D279" i="1" s="1"/>
  <c r="B279" i="1" s="1"/>
  <c r="E279" i="1" s="1"/>
  <c r="F279" i="1"/>
  <c r="I279" i="1" s="1"/>
  <c r="H279" i="1" l="1"/>
  <c r="K279" i="1"/>
  <c r="J279" i="1"/>
  <c r="A280" i="1" s="1"/>
  <c r="F280" i="1" l="1"/>
  <c r="I280" i="1" s="1"/>
  <c r="K280" i="1" s="1"/>
  <c r="G280" i="1"/>
  <c r="C280" i="1"/>
  <c r="D280" i="1" s="1"/>
  <c r="B280" i="1" s="1"/>
  <c r="E280" i="1" s="1"/>
  <c r="H280" i="1" l="1"/>
  <c r="J280" i="1" s="1"/>
  <c r="A281" i="1" s="1"/>
  <c r="F281" i="1" s="1"/>
  <c r="C281" i="1" l="1"/>
  <c r="D281" i="1" s="1"/>
  <c r="B281" i="1" s="1"/>
  <c r="E281" i="1" s="1"/>
  <c r="G281" i="1"/>
  <c r="K281" i="1"/>
  <c r="I281" i="1"/>
  <c r="H281" i="1" l="1"/>
  <c r="J281" i="1" s="1"/>
  <c r="A282" i="1" s="1"/>
  <c r="C282" i="1" l="1"/>
  <c r="D282" i="1" s="1"/>
  <c r="B282" i="1" s="1"/>
  <c r="E282" i="1" s="1"/>
  <c r="F282" i="1"/>
  <c r="I282" i="1" s="1"/>
  <c r="G282" i="1"/>
  <c r="H282" i="1" l="1"/>
  <c r="J282" i="1" s="1"/>
  <c r="A283" i="1" s="1"/>
  <c r="K282" i="1"/>
  <c r="C283" i="1" l="1"/>
  <c r="D283" i="1" s="1"/>
  <c r="B283" i="1" s="1"/>
  <c r="E283" i="1" s="1"/>
  <c r="F283" i="1"/>
  <c r="G283" i="1"/>
  <c r="I283" i="1"/>
  <c r="K283" i="1" s="1"/>
  <c r="H283" i="1" l="1"/>
  <c r="J283" i="1" s="1"/>
  <c r="A284" i="1" s="1"/>
  <c r="C284" i="1" l="1"/>
  <c r="D284" i="1" s="1"/>
  <c r="B284" i="1" s="1"/>
  <c r="E284" i="1" s="1"/>
  <c r="G284" i="1"/>
  <c r="F284" i="1"/>
  <c r="I284" i="1" s="1"/>
  <c r="H284" i="1" s="1"/>
  <c r="J284" i="1" s="1"/>
  <c r="A285" i="1" s="1"/>
  <c r="K284" i="1"/>
  <c r="F285" i="1" l="1"/>
  <c r="G285" i="1"/>
  <c r="C285" i="1"/>
  <c r="D285" i="1" s="1"/>
  <c r="B285" i="1" s="1"/>
  <c r="E285" i="1" s="1"/>
  <c r="I285" i="1"/>
  <c r="K285" i="1" s="1"/>
  <c r="H285" i="1"/>
  <c r="J285" i="1" s="1"/>
  <c r="A286" i="1" s="1"/>
  <c r="F286" i="1" l="1"/>
  <c r="G286" i="1"/>
  <c r="C286" i="1"/>
  <c r="D286" i="1" s="1"/>
  <c r="B286" i="1" s="1"/>
  <c r="E286" i="1" s="1"/>
  <c r="I286" i="1" l="1"/>
  <c r="H286" i="1" l="1"/>
  <c r="J286" i="1" s="1"/>
  <c r="A287" i="1" s="1"/>
  <c r="K286" i="1"/>
  <c r="G287" i="1" l="1"/>
  <c r="C287" i="1"/>
  <c r="D287" i="1" s="1"/>
  <c r="B287" i="1" s="1"/>
  <c r="E287" i="1" s="1"/>
  <c r="F287" i="1"/>
  <c r="I287" i="1" s="1"/>
  <c r="K287" i="1" s="1"/>
  <c r="H287" i="1" l="1"/>
  <c r="J287" i="1" s="1"/>
  <c r="A288" i="1" s="1"/>
  <c r="G288" i="1" l="1"/>
  <c r="C288" i="1"/>
  <c r="D288" i="1" s="1"/>
  <c r="B288" i="1" s="1"/>
  <c r="E288" i="1" s="1"/>
  <c r="F288" i="1"/>
  <c r="I288" i="1" s="1"/>
  <c r="H288" i="1" s="1"/>
  <c r="J288" i="1" s="1"/>
  <c r="A289" i="1" s="1"/>
  <c r="K288" i="1"/>
  <c r="F289" i="1" l="1"/>
  <c r="C289" i="1"/>
  <c r="D289" i="1" s="1"/>
  <c r="B289" i="1" s="1"/>
  <c r="E289" i="1" s="1"/>
  <c r="G289" i="1"/>
  <c r="I289" i="1"/>
  <c r="H289" i="1" l="1"/>
  <c r="J289" i="1" s="1"/>
  <c r="A290" i="1" s="1"/>
  <c r="G290" i="1" s="1"/>
  <c r="K289" i="1"/>
  <c r="F290" i="1" l="1"/>
  <c r="I290" i="1" s="1"/>
  <c r="C290" i="1"/>
  <c r="D290" i="1" s="1"/>
  <c r="B290" i="1" s="1"/>
  <c r="E290" i="1" s="1"/>
  <c r="H290" i="1"/>
  <c r="J290" i="1" s="1"/>
  <c r="A291" i="1" s="1"/>
  <c r="K290" i="1"/>
  <c r="C291" i="1" l="1"/>
  <c r="D291" i="1" s="1"/>
  <c r="B291" i="1" s="1"/>
  <c r="E291" i="1" s="1"/>
  <c r="F291" i="1"/>
  <c r="I291" i="1" s="1"/>
  <c r="K291" i="1" s="1"/>
  <c r="G291" i="1"/>
  <c r="H291" i="1" l="1"/>
  <c r="J291" i="1" s="1"/>
  <c r="A292" i="1" s="1"/>
  <c r="F292" i="1" l="1"/>
  <c r="I292" i="1" s="1"/>
  <c r="C292" i="1"/>
  <c r="D292" i="1" s="1"/>
  <c r="B292" i="1" s="1"/>
  <c r="E292" i="1" s="1"/>
  <c r="G292" i="1"/>
  <c r="H292" i="1" l="1"/>
  <c r="J292" i="1" s="1"/>
  <c r="A293" i="1" s="1"/>
  <c r="C293" i="1" s="1"/>
  <c r="D293" i="1" s="1"/>
  <c r="B293" i="1" s="1"/>
  <c r="E293" i="1" s="1"/>
  <c r="K292" i="1"/>
  <c r="G293" i="1" l="1"/>
  <c r="I293" i="1"/>
  <c r="K293" i="1" s="1"/>
  <c r="F293" i="1"/>
  <c r="H293" i="1"/>
  <c r="J293" i="1" s="1"/>
  <c r="A294" i="1" s="1"/>
  <c r="C294" i="1" l="1"/>
  <c r="D294" i="1" s="1"/>
  <c r="B294" i="1" s="1"/>
  <c r="E294" i="1" s="1"/>
  <c r="F294" i="1"/>
  <c r="G294" i="1"/>
  <c r="I294" i="1"/>
  <c r="H294" i="1" s="1"/>
  <c r="J294" i="1" s="1"/>
  <c r="A295" i="1" s="1"/>
  <c r="K294" i="1"/>
  <c r="F295" i="1" l="1"/>
  <c r="K295" i="1"/>
  <c r="G295" i="1"/>
  <c r="C295" i="1"/>
  <c r="D295" i="1" s="1"/>
  <c r="B295" i="1" s="1"/>
  <c r="E295" i="1" s="1"/>
  <c r="I295" i="1"/>
  <c r="H295" i="1" s="1"/>
  <c r="J295" i="1" s="1"/>
  <c r="A296" i="1" s="1"/>
  <c r="C296" i="1" l="1"/>
  <c r="D296" i="1" s="1"/>
  <c r="B296" i="1" s="1"/>
  <c r="E296" i="1" s="1"/>
  <c r="F296" i="1"/>
  <c r="I296" i="1" s="1"/>
  <c r="K296" i="1" s="1"/>
  <c r="G296" i="1"/>
  <c r="H296" i="1" l="1"/>
  <c r="J296" i="1" s="1"/>
  <c r="A297" i="1" s="1"/>
  <c r="F297" i="1" l="1"/>
  <c r="I297" i="1" s="1"/>
  <c r="G297" i="1"/>
  <c r="C297" i="1"/>
  <c r="D297" i="1" s="1"/>
  <c r="B297" i="1" s="1"/>
  <c r="E297" i="1" s="1"/>
  <c r="H297" i="1" l="1"/>
  <c r="J297" i="1" s="1"/>
  <c r="A298" i="1" s="1"/>
  <c r="K297" i="1"/>
  <c r="G298" i="1" l="1"/>
  <c r="F298" i="1"/>
  <c r="I298" i="1" s="1"/>
  <c r="C298" i="1"/>
  <c r="D298" i="1" s="1"/>
  <c r="B298" i="1" s="1"/>
  <c r="E298" i="1" s="1"/>
  <c r="H298" i="1" l="1"/>
  <c r="J298" i="1" s="1"/>
  <c r="A299" i="1" s="1"/>
  <c r="K298" i="1"/>
  <c r="F299" i="1" l="1"/>
  <c r="I299" i="1" s="1"/>
  <c r="K299" i="1" s="1"/>
  <c r="C299" i="1"/>
  <c r="D299" i="1" s="1"/>
  <c r="B299" i="1" s="1"/>
  <c r="E299" i="1" s="1"/>
  <c r="G299" i="1"/>
  <c r="H299" i="1" l="1"/>
  <c r="J299" i="1" s="1"/>
  <c r="A300" i="1" s="1"/>
  <c r="C300" i="1" s="1"/>
  <c r="D300" i="1" s="1"/>
  <c r="B300" i="1" s="1"/>
  <c r="E300" i="1" s="1"/>
  <c r="G300" i="1" l="1"/>
  <c r="F300" i="1"/>
  <c r="I300" i="1"/>
  <c r="H300" i="1" s="1"/>
  <c r="J300" i="1" s="1"/>
  <c r="A301" i="1" s="1"/>
  <c r="K300" i="1"/>
  <c r="F301" i="1" l="1"/>
  <c r="I301" i="1"/>
  <c r="C301" i="1"/>
  <c r="D301" i="1" s="1"/>
  <c r="B301" i="1" s="1"/>
  <c r="E301" i="1" s="1"/>
  <c r="G301" i="1"/>
  <c r="H301" i="1" s="1"/>
  <c r="J301" i="1" s="1"/>
  <c r="A302" i="1" s="1"/>
  <c r="K301" i="1"/>
  <c r="G302" i="1" l="1"/>
  <c r="C302" i="1"/>
  <c r="D302" i="1" s="1"/>
  <c r="B302" i="1" s="1"/>
  <c r="E302" i="1" s="1"/>
  <c r="F302" i="1"/>
  <c r="I302" i="1" s="1"/>
  <c r="H302" i="1" s="1"/>
  <c r="J302" i="1" s="1"/>
  <c r="A303" i="1" s="1"/>
  <c r="K302" i="1"/>
  <c r="G303" i="1" l="1"/>
  <c r="K303" i="1"/>
  <c r="F303" i="1"/>
  <c r="C303" i="1"/>
  <c r="D303" i="1" s="1"/>
  <c r="B303" i="1" s="1"/>
  <c r="E303" i="1" s="1"/>
  <c r="I303" i="1"/>
  <c r="H303" i="1" s="1"/>
  <c r="J303" i="1" s="1"/>
  <c r="A304" i="1" s="1"/>
  <c r="C304" i="1" l="1"/>
  <c r="D304" i="1" s="1"/>
  <c r="B304" i="1" s="1"/>
  <c r="E304" i="1" s="1"/>
  <c r="F304" i="1"/>
  <c r="I304" i="1" s="1"/>
  <c r="K304" i="1" s="1"/>
  <c r="G304" i="1"/>
  <c r="H304" i="1" l="1"/>
  <c r="J304" i="1"/>
  <c r="A305" i="1" s="1"/>
  <c r="K305" i="1" l="1"/>
  <c r="F305" i="1"/>
  <c r="I305" i="1"/>
  <c r="H305" i="1" s="1"/>
  <c r="J305" i="1" s="1"/>
  <c r="A306" i="1" s="1"/>
  <c r="G305" i="1"/>
  <c r="C305" i="1"/>
  <c r="D305" i="1" s="1"/>
  <c r="B305" i="1" s="1"/>
  <c r="E305" i="1" s="1"/>
  <c r="G306" i="1" l="1"/>
  <c r="C306" i="1"/>
  <c r="D306" i="1" s="1"/>
  <c r="B306" i="1" s="1"/>
  <c r="E306" i="1" s="1"/>
  <c r="F306" i="1"/>
  <c r="I306" i="1" s="1"/>
  <c r="H306" i="1" l="1"/>
  <c r="J306" i="1" s="1"/>
  <c r="A307" i="1" s="1"/>
  <c r="K306" i="1"/>
  <c r="C307" i="1" l="1"/>
  <c r="D307" i="1" s="1"/>
  <c r="B307" i="1" s="1"/>
  <c r="E307" i="1" s="1"/>
  <c r="F307" i="1"/>
  <c r="I307" i="1" s="1"/>
  <c r="K307" i="1" s="1"/>
  <c r="G307" i="1"/>
  <c r="H307" i="1" l="1"/>
  <c r="J307" i="1" s="1"/>
  <c r="A308" i="1" s="1"/>
  <c r="F308" i="1" l="1"/>
  <c r="I308" i="1"/>
  <c r="H308" i="1" s="1"/>
  <c r="J308" i="1" s="1"/>
  <c r="A309" i="1" s="1"/>
  <c r="C308" i="1"/>
  <c r="D308" i="1" s="1"/>
  <c r="B308" i="1" s="1"/>
  <c r="E308" i="1" s="1"/>
  <c r="G308" i="1"/>
  <c r="K308" i="1"/>
  <c r="G309" i="1" l="1"/>
  <c r="F309" i="1"/>
  <c r="C309" i="1"/>
  <c r="D309" i="1" s="1"/>
  <c r="B309" i="1" s="1"/>
  <c r="E309" i="1" s="1"/>
  <c r="I309" i="1"/>
  <c r="K309" i="1" s="1"/>
  <c r="H309" i="1" l="1"/>
  <c r="J309" i="1" s="1"/>
  <c r="A310" i="1" s="1"/>
  <c r="C310" i="1" l="1"/>
  <c r="D310" i="1" s="1"/>
  <c r="B310" i="1" s="1"/>
  <c r="E310" i="1" s="1"/>
  <c r="F310" i="1"/>
  <c r="I310" i="1" s="1"/>
  <c r="G310" i="1"/>
  <c r="H310" i="1" l="1"/>
  <c r="J310" i="1" s="1"/>
  <c r="A311" i="1" s="1"/>
  <c r="K310" i="1"/>
  <c r="F311" i="1" l="1"/>
  <c r="C311" i="1"/>
  <c r="D311" i="1" s="1"/>
  <c r="B311" i="1" s="1"/>
  <c r="E311" i="1" s="1"/>
  <c r="G311" i="1"/>
  <c r="K311" i="1"/>
  <c r="I311" i="1"/>
  <c r="H311" i="1" s="1"/>
  <c r="J311" i="1" s="1"/>
  <c r="A312" i="1" s="1"/>
  <c r="G312" i="1" l="1"/>
  <c r="C312" i="1"/>
  <c r="D312" i="1" s="1"/>
  <c r="B312" i="1" s="1"/>
  <c r="E312" i="1" s="1"/>
  <c r="F312" i="1"/>
  <c r="I312" i="1" s="1"/>
  <c r="K312" i="1" s="1"/>
  <c r="H312" i="1" l="1"/>
  <c r="J312" i="1" s="1"/>
  <c r="A313" i="1" s="1"/>
  <c r="G313" i="1" l="1"/>
  <c r="C313" i="1"/>
  <c r="D313" i="1" s="1"/>
  <c r="B313" i="1" s="1"/>
  <c r="E313" i="1" s="1"/>
  <c r="F313" i="1"/>
  <c r="I313" i="1" s="1"/>
  <c r="H313" i="1" l="1"/>
  <c r="J313" i="1" s="1"/>
  <c r="A314" i="1" s="1"/>
  <c r="K313" i="1"/>
  <c r="G314" i="1" l="1"/>
  <c r="C314" i="1"/>
  <c r="D314" i="1" s="1"/>
  <c r="B314" i="1" s="1"/>
  <c r="E314" i="1" s="1"/>
  <c r="F314" i="1"/>
  <c r="I314" i="1" s="1"/>
  <c r="H314" i="1" l="1"/>
  <c r="J314" i="1" s="1"/>
  <c r="A315" i="1" s="1"/>
  <c r="K314" i="1"/>
  <c r="C315" i="1" l="1"/>
  <c r="D315" i="1" s="1"/>
  <c r="B315" i="1" s="1"/>
  <c r="E315" i="1" s="1"/>
  <c r="F315" i="1"/>
  <c r="I315" i="1" s="1"/>
  <c r="K315" i="1" s="1"/>
  <c r="G315" i="1"/>
  <c r="H315" i="1" l="1"/>
  <c r="J315" i="1" s="1"/>
  <c r="A316" i="1" s="1"/>
  <c r="F316" i="1" l="1"/>
  <c r="K316" i="1"/>
  <c r="G316" i="1"/>
  <c r="C316" i="1"/>
  <c r="D316" i="1" s="1"/>
  <c r="B316" i="1" s="1"/>
  <c r="E316" i="1" s="1"/>
  <c r="I316" i="1"/>
  <c r="H316" i="1" s="1"/>
  <c r="J316" i="1" s="1"/>
  <c r="A317" i="1" s="1"/>
  <c r="C317" i="1" l="1"/>
  <c r="D317" i="1" s="1"/>
  <c r="B317" i="1" s="1"/>
  <c r="E317" i="1" s="1"/>
  <c r="F317" i="1"/>
  <c r="I317" i="1" s="1"/>
  <c r="G317" i="1"/>
  <c r="H317" i="1" l="1"/>
  <c r="J317" i="1" s="1"/>
  <c r="A318" i="1" s="1"/>
  <c r="G318" i="1" s="1"/>
  <c r="K317" i="1"/>
  <c r="C318" i="1" l="1"/>
  <c r="D318" i="1" s="1"/>
  <c r="B318" i="1" s="1"/>
  <c r="E318" i="1" s="1"/>
  <c r="F318" i="1"/>
  <c r="I318" i="1" s="1"/>
  <c r="H318" i="1" s="1"/>
  <c r="J318" i="1" s="1"/>
  <c r="A319" i="1" s="1"/>
  <c r="K318" i="1"/>
  <c r="C319" i="1" l="1"/>
  <c r="D319" i="1" s="1"/>
  <c r="B319" i="1" s="1"/>
  <c r="E319" i="1" s="1"/>
  <c r="F319" i="1"/>
  <c r="I319" i="1" s="1"/>
  <c r="G319" i="1"/>
  <c r="H319" i="1" l="1"/>
  <c r="J319" i="1" s="1"/>
  <c r="A320" i="1" s="1"/>
  <c r="C320" i="1" s="1"/>
  <c r="D320" i="1" s="1"/>
  <c r="B320" i="1" s="1"/>
  <c r="E320" i="1" s="1"/>
  <c r="K319" i="1"/>
  <c r="F320" i="1" l="1"/>
  <c r="I320" i="1" s="1"/>
  <c r="K320" i="1" s="1"/>
  <c r="G320" i="1"/>
  <c r="H320" i="1"/>
  <c r="J320" i="1" s="1"/>
  <c r="A321" i="1" s="1"/>
  <c r="F321" i="1" l="1"/>
  <c r="I321" i="1"/>
  <c r="H321" i="1" s="1"/>
  <c r="J321" i="1" s="1"/>
  <c r="A322" i="1" s="1"/>
  <c r="C321" i="1"/>
  <c r="D321" i="1" s="1"/>
  <c r="B321" i="1" s="1"/>
  <c r="E321" i="1" s="1"/>
  <c r="G321" i="1"/>
  <c r="K321" i="1"/>
  <c r="F322" i="1" l="1"/>
  <c r="C322" i="1"/>
  <c r="D322" i="1" s="1"/>
  <c r="B322" i="1" s="1"/>
  <c r="E322" i="1" s="1"/>
  <c r="G322" i="1"/>
  <c r="I322" i="1"/>
  <c r="K322" i="1" s="1"/>
  <c r="H322" i="1" l="1"/>
  <c r="J322" i="1" s="1"/>
  <c r="A323" i="1" s="1"/>
  <c r="C323" i="1" l="1"/>
  <c r="D323" i="1" s="1"/>
  <c r="B323" i="1" s="1"/>
  <c r="E323" i="1" s="1"/>
  <c r="F323" i="1"/>
  <c r="I323" i="1" s="1"/>
  <c r="K323" i="1" s="1"/>
  <c r="G323" i="1"/>
  <c r="H323" i="1" l="1"/>
  <c r="J323" i="1" s="1"/>
  <c r="A324" i="1" s="1"/>
  <c r="C324" i="1" l="1"/>
  <c r="D324" i="1" s="1"/>
  <c r="B324" i="1" s="1"/>
  <c r="E324" i="1" s="1"/>
  <c r="F324" i="1"/>
  <c r="I324" i="1" s="1"/>
  <c r="G324" i="1"/>
  <c r="H324" i="1" l="1"/>
  <c r="J324" i="1" s="1"/>
  <c r="A325" i="1" s="1"/>
  <c r="C325" i="1" s="1"/>
  <c r="D325" i="1" s="1"/>
  <c r="B325" i="1" s="1"/>
  <c r="E325" i="1" s="1"/>
  <c r="K324" i="1"/>
  <c r="G325" i="1" l="1"/>
  <c r="F325" i="1"/>
  <c r="I325" i="1" s="1"/>
  <c r="H325" i="1" l="1"/>
  <c r="J325" i="1" s="1"/>
  <c r="A326" i="1" s="1"/>
  <c r="K325" i="1"/>
  <c r="G326" i="1" l="1"/>
  <c r="C326" i="1"/>
  <c r="D326" i="1" s="1"/>
  <c r="B326" i="1" s="1"/>
  <c r="E326" i="1" s="1"/>
  <c r="F326" i="1"/>
  <c r="I326" i="1" s="1"/>
  <c r="H326" i="1" l="1"/>
  <c r="J326" i="1" s="1"/>
  <c r="A327" i="1" s="1"/>
  <c r="K326" i="1"/>
  <c r="C327" i="1" l="1"/>
  <c r="D327" i="1" s="1"/>
  <c r="B327" i="1" s="1"/>
  <c r="E327" i="1" s="1"/>
  <c r="F327" i="1"/>
  <c r="I327" i="1" s="1"/>
  <c r="G327" i="1"/>
  <c r="H327" i="1" s="1"/>
  <c r="J327" i="1" s="1"/>
  <c r="A328" i="1" s="1"/>
  <c r="K327" i="1"/>
  <c r="C328" i="1" l="1"/>
  <c r="D328" i="1" s="1"/>
  <c r="B328" i="1" s="1"/>
  <c r="E328" i="1" s="1"/>
  <c r="G328" i="1"/>
  <c r="F328" i="1"/>
  <c r="I328" i="1" s="1"/>
  <c r="K328" i="1" s="1"/>
  <c r="H328" i="1" l="1"/>
  <c r="J328" i="1" s="1"/>
  <c r="A329" i="1" s="1"/>
  <c r="C329" i="1" l="1"/>
  <c r="D329" i="1" s="1"/>
  <c r="B329" i="1" s="1"/>
  <c r="E329" i="1" s="1"/>
  <c r="F329" i="1"/>
  <c r="I329" i="1" s="1"/>
  <c r="G329" i="1"/>
  <c r="H329" i="1" l="1"/>
  <c r="J329" i="1" s="1"/>
  <c r="A330" i="1" s="1"/>
  <c r="K329" i="1"/>
  <c r="K330" i="1" l="1"/>
  <c r="F330" i="1"/>
  <c r="I330" i="1"/>
  <c r="H330" i="1" s="1"/>
  <c r="J330" i="1" s="1"/>
  <c r="A331" i="1" s="1"/>
  <c r="G330" i="1"/>
  <c r="C330" i="1"/>
  <c r="D330" i="1" s="1"/>
  <c r="B330" i="1" s="1"/>
  <c r="E330" i="1" s="1"/>
  <c r="C331" i="1" l="1"/>
  <c r="D331" i="1" s="1"/>
  <c r="B331" i="1" s="1"/>
  <c r="E331" i="1" s="1"/>
  <c r="G331" i="1"/>
  <c r="F331" i="1"/>
  <c r="I331" i="1" s="1"/>
  <c r="K331" i="1" s="1"/>
  <c r="H331" i="1" l="1"/>
  <c r="J331" i="1" s="1"/>
  <c r="A332" i="1" s="1"/>
  <c r="C332" i="1" l="1"/>
  <c r="D332" i="1" s="1"/>
  <c r="B332" i="1" s="1"/>
  <c r="E332" i="1" s="1"/>
  <c r="G332" i="1"/>
  <c r="F332" i="1"/>
  <c r="I332" i="1" s="1"/>
  <c r="K332" i="1" s="1"/>
  <c r="H332" i="1" l="1"/>
  <c r="J332" i="1" s="1"/>
  <c r="A333" i="1" s="1"/>
  <c r="C333" i="1" l="1"/>
  <c r="D333" i="1" s="1"/>
  <c r="B333" i="1" s="1"/>
  <c r="E333" i="1" s="1"/>
  <c r="G333" i="1"/>
  <c r="F333" i="1"/>
  <c r="I333" i="1" s="1"/>
  <c r="H333" i="1" s="1"/>
  <c r="J333" i="1" s="1"/>
  <c r="A334" i="1" s="1"/>
  <c r="K333" i="1"/>
  <c r="G334" i="1" l="1"/>
  <c r="C334" i="1"/>
  <c r="D334" i="1" s="1"/>
  <c r="B334" i="1" s="1"/>
  <c r="E334" i="1" s="1"/>
  <c r="F334" i="1"/>
  <c r="I334" i="1" s="1"/>
  <c r="H334" i="1"/>
  <c r="J334" i="1" s="1"/>
  <c r="A335" i="1" s="1"/>
  <c r="G335" i="1" s="1"/>
  <c r="K334" i="1"/>
  <c r="F335" i="1" l="1"/>
  <c r="I335" i="1" s="1"/>
  <c r="K335" i="1" s="1"/>
  <c r="C335" i="1"/>
  <c r="D335" i="1" s="1"/>
  <c r="B335" i="1" s="1"/>
  <c r="E335" i="1" s="1"/>
  <c r="H335" i="1" l="1"/>
  <c r="J335" i="1" s="1"/>
  <c r="A336" i="1" s="1"/>
  <c r="C336" i="1" s="1"/>
  <c r="D336" i="1" s="1"/>
  <c r="B336" i="1" s="1"/>
  <c r="E336" i="1" s="1"/>
  <c r="G336" i="1" l="1"/>
  <c r="F336" i="1"/>
  <c r="I336" i="1" s="1"/>
  <c r="K336" i="1" s="1"/>
  <c r="H336" i="1" l="1"/>
  <c r="J336" i="1" s="1"/>
  <c r="A337" i="1" s="1"/>
  <c r="G337" i="1" l="1"/>
  <c r="F337" i="1"/>
  <c r="I337" i="1" s="1"/>
  <c r="K337" i="1" s="1"/>
  <c r="C337" i="1"/>
  <c r="D337" i="1" s="1"/>
  <c r="B337" i="1" s="1"/>
  <c r="E337" i="1" s="1"/>
  <c r="H337" i="1" l="1"/>
  <c r="J337" i="1" s="1"/>
  <c r="A338" i="1" s="1"/>
  <c r="F338" i="1" l="1"/>
  <c r="G338" i="1"/>
  <c r="I338" i="1"/>
  <c r="H338" i="1" s="1"/>
  <c r="J338" i="1" s="1"/>
  <c r="A339" i="1" s="1"/>
  <c r="C338" i="1"/>
  <c r="D338" i="1" s="1"/>
  <c r="B338" i="1" s="1"/>
  <c r="E338" i="1" s="1"/>
  <c r="C339" i="1" l="1"/>
  <c r="D339" i="1" s="1"/>
  <c r="B339" i="1" s="1"/>
  <c r="E339" i="1" s="1"/>
  <c r="G339" i="1"/>
  <c r="F339" i="1"/>
  <c r="I339" i="1" s="1"/>
  <c r="K339" i="1" s="1"/>
  <c r="H339" i="1"/>
  <c r="J339" i="1" s="1"/>
  <c r="A340" i="1" s="1"/>
  <c r="H340" i="1" s="1"/>
  <c r="J340" i="1" s="1"/>
  <c r="A341" i="1" s="1"/>
  <c r="K338" i="1"/>
  <c r="F340" i="1"/>
  <c r="I340" i="1" s="1"/>
  <c r="K340" i="1" s="1"/>
  <c r="G340" i="1"/>
  <c r="C340" i="1"/>
  <c r="D340" i="1" s="1"/>
  <c r="B340" i="1" s="1"/>
  <c r="E340" i="1" s="1"/>
  <c r="F341" i="1" l="1"/>
  <c r="I341" i="1" s="1"/>
  <c r="G341" i="1"/>
  <c r="C341" i="1"/>
  <c r="D341" i="1" s="1"/>
  <c r="B341" i="1" s="1"/>
  <c r="E341" i="1" s="1"/>
  <c r="K341" i="1" l="1"/>
  <c r="H341" i="1"/>
  <c r="J341" i="1" s="1"/>
  <c r="A342" i="1" s="1"/>
  <c r="G342" i="1" l="1"/>
  <c r="K342" i="1"/>
  <c r="F342" i="1"/>
  <c r="I342" i="1"/>
  <c r="H342" i="1" s="1"/>
  <c r="J342" i="1" s="1"/>
  <c r="A343" i="1" s="1"/>
  <c r="C342" i="1"/>
  <c r="D342" i="1" s="1"/>
  <c r="B342" i="1" s="1"/>
  <c r="E342" i="1" s="1"/>
  <c r="K343" i="1" l="1"/>
  <c r="F343" i="1"/>
  <c r="G343" i="1"/>
  <c r="I343" i="1"/>
  <c r="C343" i="1"/>
  <c r="D343" i="1" s="1"/>
  <c r="B343" i="1" s="1"/>
  <c r="E343" i="1" s="1"/>
  <c r="H343" i="1" l="1"/>
  <c r="J343" i="1" s="1"/>
  <c r="A344" i="1" s="1"/>
  <c r="G344" i="1" l="1"/>
  <c r="C344" i="1"/>
  <c r="D344" i="1" s="1"/>
  <c r="B344" i="1" s="1"/>
  <c r="E344" i="1" s="1"/>
  <c r="F344" i="1"/>
  <c r="I344" i="1" s="1"/>
  <c r="K344" i="1" s="1"/>
  <c r="H344" i="1" l="1"/>
  <c r="J344" i="1" s="1"/>
  <c r="A345" i="1" s="1"/>
  <c r="F345" i="1" l="1"/>
  <c r="I345" i="1"/>
  <c r="H345" i="1" s="1"/>
  <c r="J345" i="1" s="1"/>
  <c r="A346" i="1" s="1"/>
  <c r="G345" i="1"/>
  <c r="K345" i="1"/>
  <c r="C345" i="1"/>
  <c r="D345" i="1" s="1"/>
  <c r="B345" i="1" s="1"/>
  <c r="E345" i="1" s="1"/>
  <c r="C346" i="1" l="1"/>
  <c r="D346" i="1" s="1"/>
  <c r="B346" i="1" s="1"/>
  <c r="E346" i="1" s="1"/>
  <c r="G346" i="1"/>
  <c r="F346" i="1"/>
  <c r="I346" i="1" s="1"/>
  <c r="H346" i="1" l="1"/>
  <c r="J346" i="1" s="1"/>
  <c r="A347" i="1" s="1"/>
  <c r="K346" i="1"/>
  <c r="C347" i="1" l="1"/>
  <c r="D347" i="1" s="1"/>
  <c r="B347" i="1" s="1"/>
  <c r="E347" i="1" s="1"/>
  <c r="G347" i="1"/>
  <c r="F347" i="1"/>
  <c r="I347" i="1" s="1"/>
  <c r="K347" i="1" s="1"/>
  <c r="H347" i="1" l="1"/>
  <c r="J347" i="1" s="1"/>
  <c r="A348" i="1" s="1"/>
  <c r="F348" i="1" l="1"/>
  <c r="I348" i="1" s="1"/>
  <c r="K348" i="1" s="1"/>
  <c r="C348" i="1"/>
  <c r="D348" i="1" s="1"/>
  <c r="B348" i="1" s="1"/>
  <c r="E348" i="1" s="1"/>
  <c r="G348" i="1"/>
  <c r="H348" i="1" s="1"/>
  <c r="J348" i="1" s="1"/>
  <c r="A349" i="1" s="1"/>
  <c r="F349" i="1" l="1"/>
  <c r="G349" i="1"/>
  <c r="I349" i="1"/>
  <c r="C349" i="1"/>
  <c r="D349" i="1" s="1"/>
  <c r="B349" i="1" s="1"/>
  <c r="E349" i="1" s="1"/>
  <c r="K349" i="1"/>
  <c r="H349" i="1" l="1"/>
  <c r="J349" i="1" s="1"/>
  <c r="A350" i="1" s="1"/>
  <c r="F350" i="1" l="1"/>
  <c r="I350" i="1" s="1"/>
  <c r="H350" i="1" s="1"/>
  <c r="J350" i="1" s="1"/>
  <c r="A351" i="1" s="1"/>
  <c r="G350" i="1"/>
  <c r="C350" i="1"/>
  <c r="D350" i="1" s="1"/>
  <c r="B350" i="1" s="1"/>
  <c r="E350" i="1" s="1"/>
  <c r="K350" i="1"/>
  <c r="F351" i="1" l="1"/>
  <c r="G351" i="1"/>
  <c r="C351" i="1"/>
  <c r="D351" i="1" s="1"/>
  <c r="B351" i="1" s="1"/>
  <c r="E351" i="1" s="1"/>
  <c r="I351" i="1"/>
  <c r="K351" i="1" l="1"/>
  <c r="H351" i="1"/>
  <c r="J351" i="1" s="1"/>
  <c r="A352" i="1" s="1"/>
  <c r="C352" i="1" l="1"/>
  <c r="D352" i="1" s="1"/>
  <c r="B352" i="1" s="1"/>
  <c r="E352" i="1" s="1"/>
  <c r="F352" i="1"/>
  <c r="I352" i="1" s="1"/>
  <c r="G352" i="1"/>
  <c r="K352" i="1" l="1"/>
  <c r="H352" i="1"/>
  <c r="J352" i="1" s="1"/>
  <c r="A353" i="1" s="1"/>
  <c r="F353" i="1" l="1"/>
  <c r="I353" i="1"/>
  <c r="C353" i="1"/>
  <c r="D353" i="1" s="1"/>
  <c r="B353" i="1" s="1"/>
  <c r="E353" i="1" s="1"/>
  <c r="G353" i="1"/>
  <c r="H353" i="1" s="1"/>
  <c r="J353" i="1" s="1"/>
  <c r="A354" i="1" s="1"/>
  <c r="K353" i="1"/>
  <c r="C354" i="1" l="1"/>
  <c r="D354" i="1" s="1"/>
  <c r="B354" i="1" s="1"/>
  <c r="E354" i="1" s="1"/>
  <c r="F354" i="1"/>
  <c r="I354" i="1" s="1"/>
  <c r="G354" i="1"/>
  <c r="H354" i="1" l="1"/>
  <c r="K354" i="1"/>
  <c r="J354" i="1"/>
  <c r="A355" i="1" s="1"/>
  <c r="C355" i="1" l="1"/>
  <c r="D355" i="1" s="1"/>
  <c r="B355" i="1" s="1"/>
  <c r="E355" i="1" s="1"/>
  <c r="G355" i="1"/>
  <c r="F355" i="1"/>
  <c r="I355" i="1" s="1"/>
  <c r="K355" i="1" s="1"/>
  <c r="H355" i="1" l="1"/>
  <c r="J355" i="1" s="1"/>
  <c r="A356" i="1" s="1"/>
  <c r="C356" i="1" l="1"/>
  <c r="D356" i="1" s="1"/>
  <c r="B356" i="1" s="1"/>
  <c r="E356" i="1" s="1"/>
  <c r="F356" i="1"/>
  <c r="I356" i="1" s="1"/>
  <c r="K356" i="1" s="1"/>
  <c r="G356" i="1"/>
  <c r="H356" i="1" l="1"/>
  <c r="J356" i="1" s="1"/>
  <c r="A357" i="1" s="1"/>
  <c r="F357" i="1" l="1"/>
  <c r="I357" i="1"/>
  <c r="C357" i="1"/>
  <c r="D357" i="1" s="1"/>
  <c r="B357" i="1" s="1"/>
  <c r="E357" i="1" s="1"/>
  <c r="G357" i="1"/>
  <c r="H357" i="1" s="1"/>
  <c r="K357" i="1"/>
  <c r="J357" i="1" l="1"/>
  <c r="A358" i="1" s="1"/>
  <c r="G358" i="1" s="1"/>
  <c r="F358" i="1" l="1"/>
  <c r="I358" i="1" s="1"/>
  <c r="C358" i="1"/>
  <c r="D358" i="1" s="1"/>
  <c r="B358" i="1" s="1"/>
  <c r="E358" i="1" s="1"/>
  <c r="H358" i="1" l="1"/>
  <c r="J358" i="1" s="1"/>
  <c r="A359" i="1" s="1"/>
  <c r="G359" i="1" s="1"/>
  <c r="K358" i="1"/>
  <c r="C359" i="1" l="1"/>
  <c r="D359" i="1" s="1"/>
  <c r="B359" i="1" s="1"/>
  <c r="E359" i="1" s="1"/>
  <c r="F359" i="1"/>
  <c r="I359" i="1" s="1"/>
  <c r="H359" i="1" l="1"/>
  <c r="J359" i="1" s="1"/>
  <c r="A360" i="1" s="1"/>
  <c r="K359" i="1"/>
  <c r="G360" i="1" l="1"/>
  <c r="C360" i="1"/>
  <c r="D360" i="1" s="1"/>
  <c r="B360" i="1" s="1"/>
  <c r="E360" i="1" s="1"/>
  <c r="F360" i="1"/>
  <c r="I360" i="1" s="1"/>
  <c r="K360" i="1" s="1"/>
  <c r="H360" i="1" l="1"/>
  <c r="J360" i="1" s="1"/>
  <c r="A361" i="1" s="1"/>
  <c r="F361" i="1" s="1"/>
  <c r="C361" i="1" l="1"/>
  <c r="D361" i="1" s="1"/>
  <c r="B361" i="1" s="1"/>
  <c r="E361" i="1" s="1"/>
  <c r="G361" i="1"/>
  <c r="K361" i="1"/>
  <c r="I361" i="1"/>
  <c r="H361" i="1" s="1"/>
  <c r="J361" i="1" s="1"/>
  <c r="A362" i="1" s="1"/>
  <c r="G362" i="1" l="1"/>
  <c r="C362" i="1"/>
  <c r="D362" i="1" s="1"/>
  <c r="B362" i="1" s="1"/>
  <c r="E362" i="1" s="1"/>
  <c r="F362" i="1"/>
  <c r="I362" i="1" s="1"/>
  <c r="H362" i="1" l="1"/>
  <c r="J362" i="1" s="1"/>
  <c r="A363" i="1" s="1"/>
  <c r="K362" i="1"/>
  <c r="F363" i="1" l="1"/>
  <c r="I363" i="1" s="1"/>
  <c r="K363" i="1" s="1"/>
  <c r="C363" i="1"/>
  <c r="D363" i="1" s="1"/>
  <c r="B363" i="1" s="1"/>
  <c r="E363" i="1" s="1"/>
  <c r="G363" i="1"/>
  <c r="H363" i="1" l="1"/>
  <c r="J363" i="1" s="1"/>
  <c r="A364" i="1" s="1"/>
  <c r="F364" i="1" s="1"/>
  <c r="I364" i="1" s="1"/>
  <c r="C364" i="1" l="1"/>
  <c r="D364" i="1" s="1"/>
  <c r="B364" i="1" s="1"/>
  <c r="E364" i="1" s="1"/>
  <c r="G364" i="1"/>
  <c r="H364" i="1" s="1"/>
  <c r="J364" i="1" s="1"/>
  <c r="A365" i="1" s="1"/>
  <c r="K364" i="1"/>
  <c r="F365" i="1" l="1"/>
  <c r="I365" i="1" s="1"/>
  <c r="K365" i="1" s="1"/>
  <c r="C365" i="1"/>
  <c r="D365" i="1" s="1"/>
  <c r="B365" i="1" s="1"/>
  <c r="E365" i="1" s="1"/>
  <c r="G365" i="1"/>
  <c r="H365" i="1" l="1"/>
  <c r="J365" i="1"/>
  <c r="A366" i="1" s="1"/>
  <c r="G366" i="1" l="1"/>
  <c r="C366" i="1"/>
  <c r="D366" i="1" s="1"/>
  <c r="B366" i="1" s="1"/>
  <c r="E366" i="1" s="1"/>
  <c r="F366" i="1"/>
  <c r="I366" i="1" s="1"/>
  <c r="K366" i="1" l="1"/>
  <c r="H366" i="1"/>
  <c r="J366" i="1" s="1"/>
  <c r="A367" i="1" s="1"/>
  <c r="G367" i="1" l="1"/>
  <c r="C367" i="1"/>
  <c r="D367" i="1" s="1"/>
  <c r="B367" i="1" s="1"/>
  <c r="E367" i="1" s="1"/>
  <c r="F367" i="1"/>
  <c r="I367" i="1" s="1"/>
  <c r="H367" i="1" l="1"/>
  <c r="K367" i="1"/>
  <c r="J367" i="1"/>
  <c r="A368" i="1" s="1"/>
  <c r="C368" i="1" l="1"/>
  <c r="D368" i="1" s="1"/>
  <c r="B368" i="1" s="1"/>
  <c r="E368" i="1" s="1"/>
  <c r="F368" i="1"/>
  <c r="I368" i="1" s="1"/>
  <c r="G368" i="1"/>
  <c r="H368" i="1" l="1"/>
  <c r="J368" i="1" s="1"/>
  <c r="A369" i="1" s="1"/>
  <c r="K368" i="1"/>
  <c r="F369" i="1" l="1"/>
  <c r="I369" i="1" s="1"/>
  <c r="C369" i="1"/>
  <c r="D369" i="1" s="1"/>
  <c r="B369" i="1" s="1"/>
  <c r="E369" i="1" s="1"/>
  <c r="G369" i="1"/>
  <c r="H369" i="1" l="1"/>
  <c r="J369" i="1" s="1"/>
  <c r="A370" i="1" s="1"/>
  <c r="C370" i="1" s="1"/>
  <c r="D370" i="1" s="1"/>
  <c r="B370" i="1" s="1"/>
  <c r="E370" i="1" s="1"/>
  <c r="K369" i="1"/>
  <c r="G370" i="1" l="1"/>
  <c r="F370" i="1"/>
  <c r="I370" i="1" s="1"/>
  <c r="H370" i="1" s="1"/>
  <c r="J370" i="1" s="1"/>
  <c r="A371" i="1" s="1"/>
  <c r="K370" i="1"/>
  <c r="F371" i="1" l="1"/>
  <c r="G371" i="1"/>
  <c r="I371" i="1"/>
  <c r="K371" i="1"/>
  <c r="C371" i="1"/>
  <c r="D371" i="1" s="1"/>
  <c r="B371" i="1" s="1"/>
  <c r="E371" i="1" s="1"/>
  <c r="H371" i="1" l="1"/>
  <c r="J371" i="1" s="1"/>
  <c r="A372" i="1" s="1"/>
  <c r="C372" i="1" s="1"/>
  <c r="D372" i="1" s="1"/>
  <c r="B372" i="1" s="1"/>
  <c r="E372" i="1" s="1"/>
  <c r="G372" i="1" l="1"/>
  <c r="F372" i="1"/>
  <c r="I372" i="1" s="1"/>
  <c r="H372" i="1" l="1"/>
  <c r="J372" i="1" s="1"/>
  <c r="A373" i="1" s="1"/>
  <c r="K372" i="1"/>
  <c r="F373" i="1" l="1"/>
  <c r="I373" i="1" s="1"/>
  <c r="G373" i="1"/>
  <c r="C373" i="1"/>
  <c r="D373" i="1" s="1"/>
  <c r="B373" i="1" s="1"/>
  <c r="E373" i="1" s="1"/>
  <c r="K373" i="1" l="1"/>
  <c r="H373" i="1"/>
  <c r="J373" i="1" s="1"/>
  <c r="A374" i="1" s="1"/>
  <c r="G374" i="1" s="1"/>
  <c r="C374" i="1" l="1"/>
  <c r="D374" i="1" s="1"/>
  <c r="B374" i="1" s="1"/>
  <c r="E374" i="1" s="1"/>
  <c r="F374" i="1"/>
  <c r="I374" i="1" s="1"/>
  <c r="H374" i="1" s="1"/>
  <c r="J374" i="1" s="1"/>
  <c r="A375" i="1" s="1"/>
  <c r="K374" i="1"/>
  <c r="G375" i="1" l="1"/>
  <c r="C375" i="1"/>
  <c r="D375" i="1" s="1"/>
  <c r="B375" i="1" s="1"/>
  <c r="E375" i="1" s="1"/>
  <c r="F375" i="1"/>
  <c r="I375" i="1" s="1"/>
  <c r="H375" i="1" l="1"/>
  <c r="J375" i="1" s="1"/>
  <c r="A376" i="1" s="1"/>
  <c r="F376" i="1" s="1"/>
  <c r="K375" i="1"/>
  <c r="C376" i="1" l="1"/>
  <c r="D376" i="1" s="1"/>
  <c r="B376" i="1" s="1"/>
  <c r="E376" i="1" s="1"/>
  <c r="G376" i="1"/>
  <c r="K376" i="1"/>
  <c r="I376" i="1"/>
  <c r="H376" i="1" s="1"/>
  <c r="J376" i="1" s="1"/>
  <c r="A377" i="1" s="1"/>
  <c r="C377" i="1" s="1"/>
  <c r="D377" i="1" s="1"/>
  <c r="B377" i="1" s="1"/>
  <c r="E377" i="1" s="1"/>
  <c r="G377" i="1" l="1"/>
  <c r="F377" i="1"/>
  <c r="I377" i="1" s="1"/>
  <c r="K377" i="1" s="1"/>
  <c r="H377" i="1" l="1"/>
  <c r="J377" i="1" s="1"/>
  <c r="A378" i="1" s="1"/>
  <c r="F378" i="1" l="1"/>
  <c r="G378" i="1"/>
  <c r="C378" i="1"/>
  <c r="D378" i="1" s="1"/>
  <c r="B378" i="1" s="1"/>
  <c r="E378" i="1" s="1"/>
  <c r="I378" i="1"/>
  <c r="H378" i="1" s="1"/>
  <c r="J378" i="1" s="1"/>
  <c r="A379" i="1" s="1"/>
  <c r="G379" i="1" s="1"/>
  <c r="K378" i="1"/>
  <c r="C379" i="1" l="1"/>
  <c r="D379" i="1" s="1"/>
  <c r="B379" i="1" s="1"/>
  <c r="E379" i="1" s="1"/>
  <c r="F379" i="1"/>
  <c r="K379" i="1"/>
  <c r="I379" i="1"/>
  <c r="H379" i="1" s="1"/>
  <c r="J379" i="1" s="1"/>
  <c r="A380" i="1" s="1"/>
  <c r="F380" i="1" s="1"/>
  <c r="I380" i="1" s="1"/>
  <c r="K380" i="1" s="1"/>
  <c r="G380" i="1" l="1"/>
  <c r="C380" i="1"/>
  <c r="D380" i="1" s="1"/>
  <c r="B380" i="1" s="1"/>
  <c r="E380" i="1" s="1"/>
  <c r="H380" i="1"/>
  <c r="J380" i="1" s="1"/>
  <c r="A381" i="1" s="1"/>
  <c r="F381" i="1" l="1"/>
  <c r="G381" i="1"/>
  <c r="I381" i="1"/>
  <c r="H381" i="1" s="1"/>
  <c r="J381" i="1" s="1"/>
  <c r="A382" i="1" s="1"/>
  <c r="C381" i="1"/>
  <c r="D381" i="1" s="1"/>
  <c r="B381" i="1" s="1"/>
  <c r="E381" i="1" s="1"/>
  <c r="K381" i="1"/>
  <c r="C382" i="1" l="1"/>
  <c r="D382" i="1" s="1"/>
  <c r="B382" i="1" s="1"/>
  <c r="E382" i="1" s="1"/>
  <c r="F382" i="1"/>
  <c r="G382" i="1"/>
  <c r="I382" i="1" l="1"/>
  <c r="K382" i="1" l="1"/>
  <c r="H382" i="1"/>
  <c r="J382" i="1" s="1"/>
  <c r="A383" i="1" s="1"/>
  <c r="G383" i="1" l="1"/>
  <c r="C383" i="1"/>
  <c r="D383" i="1" s="1"/>
  <c r="B383" i="1" s="1"/>
  <c r="E383" i="1" s="1"/>
  <c r="F383" i="1"/>
  <c r="I383" i="1" s="1"/>
  <c r="H383" i="1" l="1"/>
  <c r="J383" i="1" s="1"/>
  <c r="A384" i="1" s="1"/>
  <c r="K383" i="1"/>
  <c r="C384" i="1" l="1"/>
  <c r="D384" i="1" s="1"/>
  <c r="B384" i="1" s="1"/>
  <c r="E384" i="1" s="1"/>
  <c r="G384" i="1"/>
  <c r="F384" i="1"/>
  <c r="I384" i="1" s="1"/>
  <c r="H384" i="1" l="1"/>
  <c r="J384" i="1" s="1"/>
  <c r="A385" i="1" s="1"/>
  <c r="K384" i="1"/>
  <c r="F385" i="1" l="1"/>
  <c r="I385" i="1" s="1"/>
  <c r="K385" i="1" s="1"/>
  <c r="G385" i="1"/>
  <c r="C385" i="1"/>
  <c r="D385" i="1" s="1"/>
  <c r="B385" i="1" s="1"/>
  <c r="E385" i="1" s="1"/>
  <c r="H385" i="1" l="1"/>
  <c r="J385" i="1"/>
  <c r="A386" i="1" s="1"/>
  <c r="C386" i="1" l="1"/>
  <c r="D386" i="1" s="1"/>
  <c r="B386" i="1" s="1"/>
  <c r="E386" i="1" s="1"/>
  <c r="F386" i="1"/>
  <c r="I386" i="1" s="1"/>
  <c r="G386" i="1"/>
  <c r="H386" i="1" l="1"/>
  <c r="J386" i="1" s="1"/>
  <c r="A387" i="1" s="1"/>
  <c r="C387" i="1" s="1"/>
  <c r="D387" i="1" s="1"/>
  <c r="B387" i="1" s="1"/>
  <c r="E387" i="1" s="1"/>
  <c r="K386" i="1"/>
  <c r="F387" i="1" l="1"/>
  <c r="I387" i="1" s="1"/>
  <c r="G387" i="1"/>
  <c r="H387" i="1"/>
  <c r="J387" i="1" s="1"/>
  <c r="A388" i="1" s="1"/>
  <c r="K387" i="1"/>
  <c r="C388" i="1" l="1"/>
  <c r="D388" i="1" s="1"/>
  <c r="B388" i="1" s="1"/>
  <c r="E388" i="1" s="1"/>
  <c r="G388" i="1"/>
  <c r="F388" i="1"/>
  <c r="I388" i="1" s="1"/>
  <c r="K388" i="1" s="1"/>
  <c r="H388" i="1" l="1"/>
  <c r="J388" i="1" s="1"/>
  <c r="A389" i="1" s="1"/>
  <c r="F389" i="1" l="1"/>
  <c r="I389" i="1"/>
  <c r="H389" i="1" s="1"/>
  <c r="J389" i="1" s="1"/>
  <c r="A390" i="1" s="1"/>
  <c r="K389" i="1"/>
  <c r="G389" i="1"/>
  <c r="C389" i="1"/>
  <c r="D389" i="1" s="1"/>
  <c r="B389" i="1" s="1"/>
  <c r="E389" i="1" s="1"/>
  <c r="G390" i="1" l="1"/>
  <c r="C390" i="1"/>
  <c r="D390" i="1" s="1"/>
  <c r="B390" i="1" s="1"/>
  <c r="E390" i="1" s="1"/>
  <c r="F390" i="1"/>
  <c r="I390" i="1" s="1"/>
  <c r="K390" i="1" s="1"/>
  <c r="H390" i="1" l="1"/>
  <c r="J390" i="1" s="1"/>
  <c r="A391" i="1" s="1"/>
  <c r="K391" i="1" l="1"/>
  <c r="F391" i="1"/>
  <c r="C391" i="1"/>
  <c r="D391" i="1" s="1"/>
  <c r="B391" i="1" s="1"/>
  <c r="E391" i="1" s="1"/>
  <c r="G391" i="1"/>
  <c r="I391" i="1"/>
  <c r="H391" i="1" s="1"/>
  <c r="J391" i="1" s="1"/>
  <c r="A392" i="1" s="1"/>
  <c r="F392" i="1" l="1"/>
  <c r="I392" i="1"/>
  <c r="H392" i="1" s="1"/>
  <c r="J392" i="1" s="1"/>
  <c r="A393" i="1" s="1"/>
  <c r="G392" i="1"/>
  <c r="K392" i="1"/>
  <c r="C392" i="1"/>
  <c r="D392" i="1" s="1"/>
  <c r="B392" i="1" s="1"/>
  <c r="E392" i="1" s="1"/>
  <c r="C393" i="1" l="1"/>
  <c r="D393" i="1" s="1"/>
  <c r="B393" i="1" s="1"/>
  <c r="E393" i="1" s="1"/>
  <c r="F393" i="1"/>
  <c r="I393" i="1" s="1"/>
  <c r="K393" i="1" s="1"/>
  <c r="G393" i="1"/>
  <c r="H393" i="1" l="1"/>
  <c r="J393" i="1" s="1"/>
  <c r="A394" i="1" s="1"/>
  <c r="K394" i="1" l="1"/>
  <c r="F394" i="1"/>
  <c r="I394" i="1"/>
  <c r="H394" i="1" s="1"/>
  <c r="J394" i="1" s="1"/>
  <c r="A395" i="1" s="1"/>
  <c r="G394" i="1"/>
  <c r="C394" i="1"/>
  <c r="D394" i="1" s="1"/>
  <c r="B394" i="1" s="1"/>
  <c r="E394" i="1" s="1"/>
  <c r="C395" i="1" l="1"/>
  <c r="D395" i="1" s="1"/>
  <c r="B395" i="1" s="1"/>
  <c r="E395" i="1" s="1"/>
  <c r="F395" i="1"/>
  <c r="I395" i="1" s="1"/>
  <c r="G395" i="1"/>
  <c r="H395" i="1" l="1"/>
  <c r="J395" i="1" s="1"/>
  <c r="A396" i="1" s="1"/>
  <c r="F396" i="1" s="1"/>
  <c r="I396" i="1" s="1"/>
  <c r="K396" i="1" s="1"/>
  <c r="K395" i="1"/>
  <c r="C396" i="1" l="1"/>
  <c r="D396" i="1" s="1"/>
  <c r="B396" i="1" s="1"/>
  <c r="E396" i="1" s="1"/>
  <c r="G396" i="1"/>
  <c r="H396" i="1" s="1"/>
  <c r="J396" i="1" s="1"/>
  <c r="A397" i="1" s="1"/>
  <c r="G397" i="1" l="1"/>
  <c r="F397" i="1"/>
  <c r="I397" i="1" s="1"/>
  <c r="C397" i="1"/>
  <c r="D397" i="1" s="1"/>
  <c r="B397" i="1" s="1"/>
  <c r="E397" i="1" s="1"/>
  <c r="H397" i="1" l="1"/>
  <c r="J397" i="1" s="1"/>
  <c r="A398" i="1" s="1"/>
  <c r="K397" i="1"/>
  <c r="G398" i="1" l="1"/>
  <c r="H398" i="1" s="1"/>
  <c r="J398" i="1" s="1"/>
  <c r="A399" i="1" s="1"/>
  <c r="F398" i="1"/>
  <c r="C398" i="1"/>
  <c r="D398" i="1" s="1"/>
  <c r="B398" i="1" s="1"/>
  <c r="E398" i="1" s="1"/>
  <c r="I398" i="1"/>
  <c r="K398" i="1" s="1"/>
  <c r="G399" i="1" l="1"/>
  <c r="F399" i="1"/>
  <c r="I399" i="1" s="1"/>
  <c r="H399" i="1" s="1"/>
  <c r="J399" i="1" s="1"/>
  <c r="A400" i="1" s="1"/>
  <c r="F400" i="1" s="1"/>
  <c r="C399" i="1"/>
  <c r="D399" i="1" s="1"/>
  <c r="B399" i="1" s="1"/>
  <c r="E399" i="1" s="1"/>
  <c r="K399" i="1"/>
  <c r="K400" i="1" l="1"/>
  <c r="G400" i="1"/>
  <c r="C400" i="1"/>
  <c r="D400" i="1" s="1"/>
  <c r="B400" i="1" s="1"/>
  <c r="E400" i="1" s="1"/>
  <c r="I400" i="1"/>
  <c r="H400" i="1" s="1"/>
  <c r="J400" i="1" s="1"/>
  <c r="A401" i="1" s="1"/>
  <c r="C401" i="1" s="1"/>
  <c r="D401" i="1" s="1"/>
  <c r="B401" i="1" s="1"/>
  <c r="E401" i="1" s="1"/>
  <c r="G401" i="1" l="1"/>
  <c r="F401" i="1"/>
  <c r="I401" i="1" s="1"/>
  <c r="K401" i="1" s="1"/>
  <c r="H401" i="1" l="1"/>
  <c r="J401" i="1" s="1"/>
  <c r="A402" i="1" s="1"/>
  <c r="F402" i="1" l="1"/>
  <c r="I402" i="1"/>
  <c r="H402" i="1" s="1"/>
  <c r="J402" i="1" s="1"/>
  <c r="A403" i="1" s="1"/>
  <c r="G403" i="1" s="1"/>
  <c r="K402" i="1"/>
  <c r="G402" i="1"/>
  <c r="C402" i="1"/>
  <c r="D402" i="1" s="1"/>
  <c r="B402" i="1" s="1"/>
  <c r="E402" i="1" s="1"/>
  <c r="F403" i="1" l="1"/>
  <c r="K403" i="1"/>
  <c r="C403" i="1"/>
  <c r="D403" i="1" s="1"/>
  <c r="B403" i="1" s="1"/>
  <c r="E403" i="1" s="1"/>
  <c r="I403" i="1"/>
  <c r="H403" i="1" s="1"/>
  <c r="J403" i="1" s="1"/>
  <c r="A404" i="1" s="1"/>
  <c r="C404" i="1" s="1"/>
  <c r="D404" i="1" s="1"/>
  <c r="B404" i="1" s="1"/>
  <c r="E404" i="1" s="1"/>
  <c r="G404" i="1" l="1"/>
  <c r="F404" i="1"/>
  <c r="I404" i="1" s="1"/>
  <c r="K404" i="1" s="1"/>
  <c r="H404" i="1" l="1"/>
  <c r="J404" i="1" s="1"/>
  <c r="A405" i="1" s="1"/>
  <c r="F405" i="1" l="1"/>
  <c r="I405" i="1"/>
  <c r="H405" i="1" s="1"/>
  <c r="J405" i="1" s="1"/>
  <c r="A406" i="1" s="1"/>
  <c r="G406" i="1" s="1"/>
  <c r="K405" i="1"/>
  <c r="G405" i="1"/>
  <c r="C405" i="1"/>
  <c r="D405" i="1" s="1"/>
  <c r="B405" i="1" s="1"/>
  <c r="E405" i="1" s="1"/>
  <c r="F406" i="1" l="1"/>
  <c r="C406" i="1"/>
  <c r="D406" i="1" s="1"/>
  <c r="B406" i="1" s="1"/>
  <c r="E406" i="1" s="1"/>
  <c r="I406" i="1"/>
  <c r="K406" i="1" l="1"/>
  <c r="H406" i="1"/>
  <c r="J406" i="1" s="1"/>
  <c r="A407" i="1" s="1"/>
  <c r="G407" i="1" l="1"/>
  <c r="C407" i="1"/>
  <c r="D407" i="1" s="1"/>
  <c r="B407" i="1" s="1"/>
  <c r="E407" i="1" s="1"/>
  <c r="F407" i="1"/>
  <c r="I407" i="1" s="1"/>
  <c r="H407" i="1" l="1"/>
  <c r="J407" i="1" s="1"/>
  <c r="A408" i="1" s="1"/>
  <c r="F408" i="1" s="1"/>
  <c r="K407" i="1"/>
  <c r="C408" i="1" l="1"/>
  <c r="D408" i="1" s="1"/>
  <c r="B408" i="1" s="1"/>
  <c r="E408" i="1" s="1"/>
  <c r="K408" i="1"/>
  <c r="G408" i="1"/>
  <c r="I408" i="1"/>
  <c r="H408" i="1" s="1"/>
  <c r="J408" i="1" s="1"/>
  <c r="A409" i="1" s="1"/>
  <c r="F409" i="1" s="1"/>
  <c r="I409" i="1" s="1"/>
  <c r="K409" i="1" s="1"/>
  <c r="C409" i="1" l="1"/>
  <c r="D409" i="1" s="1"/>
  <c r="B409" i="1" s="1"/>
  <c r="E409" i="1" s="1"/>
  <c r="G409" i="1"/>
  <c r="H409" i="1" s="1"/>
  <c r="J409" i="1" s="1"/>
  <c r="A410" i="1" s="1"/>
  <c r="F410" i="1" l="1"/>
  <c r="G410" i="1"/>
  <c r="I410" i="1"/>
  <c r="H410" i="1" s="1"/>
  <c r="J410" i="1" s="1"/>
  <c r="A411" i="1" s="1"/>
  <c r="C410" i="1"/>
  <c r="D410" i="1" s="1"/>
  <c r="B410" i="1" s="1"/>
  <c r="E410" i="1" s="1"/>
  <c r="K410" i="1"/>
  <c r="C411" i="1" l="1"/>
  <c r="D411" i="1" s="1"/>
  <c r="B411" i="1" s="1"/>
  <c r="E411" i="1" s="1"/>
  <c r="K411" i="1"/>
  <c r="F411" i="1"/>
  <c r="G411" i="1"/>
  <c r="I411" i="1"/>
  <c r="H411" i="1" s="1"/>
  <c r="J411" i="1" s="1"/>
  <c r="A412" i="1" s="1"/>
  <c r="C412" i="1" l="1"/>
  <c r="D412" i="1" s="1"/>
  <c r="B412" i="1" s="1"/>
  <c r="E412" i="1" s="1"/>
  <c r="G412" i="1"/>
  <c r="F412" i="1"/>
  <c r="I412" i="1" s="1"/>
  <c r="K412" i="1" s="1"/>
  <c r="H412" i="1" l="1"/>
  <c r="J412" i="1" s="1"/>
  <c r="A413" i="1" s="1"/>
  <c r="F413" i="1" l="1"/>
  <c r="I413" i="1"/>
  <c r="C413" i="1"/>
  <c r="D413" i="1" s="1"/>
  <c r="B413" i="1" s="1"/>
  <c r="E413" i="1" s="1"/>
  <c r="G413" i="1"/>
  <c r="H413" i="1" s="1"/>
  <c r="J413" i="1" s="1"/>
  <c r="A414" i="1" s="1"/>
  <c r="K413" i="1"/>
  <c r="C414" i="1" l="1"/>
  <c r="D414" i="1" s="1"/>
  <c r="B414" i="1" s="1"/>
  <c r="E414" i="1" s="1"/>
  <c r="F414" i="1"/>
  <c r="G414" i="1"/>
  <c r="I414" i="1" l="1"/>
  <c r="K414" i="1" s="1"/>
  <c r="H414" i="1" l="1"/>
  <c r="J414" i="1" s="1"/>
  <c r="A415" i="1" s="1"/>
  <c r="G415" i="1" l="1"/>
  <c r="C415" i="1"/>
  <c r="D415" i="1" s="1"/>
  <c r="B415" i="1" s="1"/>
  <c r="E415" i="1" s="1"/>
  <c r="F415" i="1"/>
  <c r="I415" i="1" s="1"/>
  <c r="K415" i="1" l="1"/>
  <c r="H415" i="1"/>
  <c r="J415" i="1" s="1"/>
  <c r="A416" i="1" s="1"/>
  <c r="G416" i="1" l="1"/>
  <c r="C416" i="1"/>
  <c r="D416" i="1" s="1"/>
  <c r="B416" i="1" s="1"/>
  <c r="E416" i="1" s="1"/>
  <c r="F416" i="1"/>
  <c r="I416" i="1" l="1"/>
  <c r="K416" i="1" l="1"/>
  <c r="H416" i="1"/>
  <c r="J416" i="1" s="1"/>
  <c r="A417" i="1" s="1"/>
  <c r="F417" i="1" l="1"/>
  <c r="I417" i="1" s="1"/>
  <c r="K417" i="1" s="1"/>
  <c r="C417" i="1"/>
  <c r="D417" i="1" s="1"/>
  <c r="B417" i="1" s="1"/>
  <c r="E417" i="1" s="1"/>
  <c r="G417" i="1"/>
  <c r="H417" i="1" l="1"/>
  <c r="J417" i="1" s="1"/>
  <c r="A418" i="1" s="1"/>
  <c r="F418" i="1" l="1"/>
  <c r="G418" i="1"/>
  <c r="I418" i="1"/>
  <c r="H418" i="1" s="1"/>
  <c r="J418" i="1" s="1"/>
  <c r="A419" i="1" s="1"/>
  <c r="C418" i="1"/>
  <c r="D418" i="1" s="1"/>
  <c r="B418" i="1" s="1"/>
  <c r="E418" i="1" s="1"/>
  <c r="K418" i="1"/>
  <c r="C419" i="1" l="1"/>
  <c r="D419" i="1" s="1"/>
  <c r="B419" i="1" s="1"/>
  <c r="E419" i="1" s="1"/>
  <c r="F419" i="1"/>
  <c r="I419" i="1" s="1"/>
  <c r="G419" i="1"/>
  <c r="H419" i="1" l="1"/>
  <c r="J419" i="1" s="1"/>
  <c r="A420" i="1" s="1"/>
  <c r="C420" i="1" s="1"/>
  <c r="D420" i="1" s="1"/>
  <c r="B420" i="1" s="1"/>
  <c r="E420" i="1" s="1"/>
  <c r="K419" i="1"/>
  <c r="F420" i="1" l="1"/>
  <c r="G420" i="1"/>
  <c r="I420" i="1"/>
  <c r="K420" i="1" s="1"/>
  <c r="H420" i="1" l="1"/>
  <c r="J420" i="1" s="1"/>
  <c r="A421" i="1" s="1"/>
  <c r="F421" i="1" l="1"/>
  <c r="I421" i="1" s="1"/>
  <c r="K421" i="1" s="1"/>
  <c r="C421" i="1"/>
  <c r="D421" i="1" s="1"/>
  <c r="B421" i="1" s="1"/>
  <c r="E421" i="1" s="1"/>
  <c r="G421" i="1"/>
  <c r="H421" i="1" l="1"/>
  <c r="J421" i="1" s="1"/>
  <c r="A422" i="1" s="1"/>
  <c r="C422" i="1" s="1"/>
  <c r="D422" i="1" s="1"/>
  <c r="B422" i="1" s="1"/>
  <c r="E422" i="1" s="1"/>
  <c r="F422" i="1" l="1"/>
  <c r="I422" i="1"/>
  <c r="G422" i="1"/>
  <c r="H422" i="1" s="1"/>
  <c r="J422" i="1" s="1"/>
  <c r="A423" i="1" s="1"/>
  <c r="K422" i="1"/>
  <c r="G423" i="1" l="1"/>
  <c r="C423" i="1"/>
  <c r="D423" i="1" s="1"/>
  <c r="B423" i="1" s="1"/>
  <c r="E423" i="1" s="1"/>
  <c r="F423" i="1"/>
  <c r="I423" i="1" s="1"/>
  <c r="H423" i="1" l="1"/>
  <c r="J423" i="1" s="1"/>
  <c r="A424" i="1" s="1"/>
  <c r="K423" i="1"/>
  <c r="G424" i="1" l="1"/>
  <c r="C424" i="1"/>
  <c r="D424" i="1" s="1"/>
  <c r="B424" i="1" s="1"/>
  <c r="E424" i="1" s="1"/>
  <c r="F424" i="1"/>
  <c r="I424" i="1" l="1"/>
  <c r="H424" i="1" l="1"/>
  <c r="J424" i="1" s="1"/>
  <c r="A425" i="1" s="1"/>
  <c r="K424" i="1"/>
  <c r="F425" i="1" l="1"/>
  <c r="I425" i="1" s="1"/>
  <c r="K425" i="1" s="1"/>
  <c r="C425" i="1"/>
  <c r="D425" i="1" s="1"/>
  <c r="B425" i="1" s="1"/>
  <c r="E425" i="1" s="1"/>
  <c r="G425" i="1"/>
  <c r="H425" i="1" l="1"/>
  <c r="J425" i="1" s="1"/>
  <c r="A426" i="1" s="1"/>
  <c r="F426" i="1" l="1"/>
  <c r="G426" i="1"/>
  <c r="I426" i="1"/>
  <c r="H426" i="1" s="1"/>
  <c r="J426" i="1" s="1"/>
  <c r="A427" i="1" s="1"/>
  <c r="C426" i="1"/>
  <c r="D426" i="1" s="1"/>
  <c r="B426" i="1" s="1"/>
  <c r="E426" i="1" s="1"/>
  <c r="K426" i="1"/>
  <c r="C427" i="1" l="1"/>
  <c r="D427" i="1" s="1"/>
  <c r="B427" i="1" s="1"/>
  <c r="E427" i="1" s="1"/>
  <c r="F427" i="1"/>
  <c r="I427" i="1" s="1"/>
  <c r="G427" i="1"/>
  <c r="H427" i="1" l="1"/>
  <c r="J427" i="1" s="1"/>
  <c r="A428" i="1" s="1"/>
  <c r="C428" i="1" s="1"/>
  <c r="D428" i="1" s="1"/>
  <c r="B428" i="1" s="1"/>
  <c r="E428" i="1" s="1"/>
  <c r="K427" i="1"/>
  <c r="G428" i="1" l="1"/>
  <c r="F428" i="1"/>
  <c r="I428" i="1" s="1"/>
  <c r="K428" i="1" s="1"/>
  <c r="H428" i="1" l="1"/>
  <c r="J428" i="1" s="1"/>
  <c r="A429" i="1" s="1"/>
  <c r="F429" i="1" l="1"/>
  <c r="I429" i="1" s="1"/>
  <c r="K429" i="1" s="1"/>
  <c r="C429" i="1"/>
  <c r="D429" i="1" s="1"/>
  <c r="B429" i="1" s="1"/>
  <c r="E429" i="1" s="1"/>
  <c r="G429" i="1"/>
  <c r="H429" i="1" l="1"/>
  <c r="J429" i="1" s="1"/>
  <c r="A430" i="1" s="1"/>
  <c r="C430" i="1" s="1"/>
  <c r="D430" i="1" s="1"/>
  <c r="B430" i="1" s="1"/>
  <c r="E430" i="1" s="1"/>
  <c r="F430" i="1" l="1"/>
  <c r="I430" i="1" s="1"/>
  <c r="G430" i="1"/>
  <c r="H430" i="1" l="1"/>
  <c r="J430" i="1" s="1"/>
  <c r="A431" i="1" s="1"/>
  <c r="G431" i="1" s="1"/>
  <c r="K430" i="1"/>
  <c r="C431" i="1" l="1"/>
  <c r="D431" i="1" s="1"/>
  <c r="B431" i="1" s="1"/>
  <c r="E431" i="1" s="1"/>
  <c r="F431" i="1"/>
  <c r="I431" i="1" s="1"/>
  <c r="H431" i="1" s="1"/>
  <c r="J431" i="1" s="1"/>
  <c r="A432" i="1" s="1"/>
  <c r="K431" i="1"/>
  <c r="G432" i="1" l="1"/>
  <c r="C432" i="1"/>
  <c r="D432" i="1" s="1"/>
  <c r="B432" i="1" s="1"/>
  <c r="E432" i="1" s="1"/>
  <c r="F432" i="1"/>
  <c r="I432" i="1" s="1"/>
  <c r="H432" i="1" l="1"/>
  <c r="J432" i="1" s="1"/>
  <c r="A433" i="1" s="1"/>
  <c r="F433" i="1" s="1"/>
  <c r="I433" i="1" s="1"/>
  <c r="K433" i="1" s="1"/>
  <c r="K432" i="1"/>
  <c r="C433" i="1" l="1"/>
  <c r="D433" i="1" s="1"/>
  <c r="B433" i="1" s="1"/>
  <c r="E433" i="1" s="1"/>
  <c r="G433" i="1"/>
  <c r="H433" i="1" s="1"/>
  <c r="J433" i="1" s="1"/>
  <c r="A434" i="1" s="1"/>
  <c r="F434" i="1" l="1"/>
  <c r="G434" i="1"/>
  <c r="I434" i="1"/>
  <c r="H434" i="1" s="1"/>
  <c r="J434" i="1" s="1"/>
  <c r="A435" i="1" s="1"/>
  <c r="C434" i="1"/>
  <c r="D434" i="1" s="1"/>
  <c r="B434" i="1" s="1"/>
  <c r="E434" i="1" s="1"/>
  <c r="K434" i="1"/>
  <c r="C435" i="1" l="1"/>
  <c r="D435" i="1" s="1"/>
  <c r="B435" i="1" s="1"/>
  <c r="E435" i="1" s="1"/>
  <c r="K435" i="1"/>
  <c r="F435" i="1"/>
  <c r="G435" i="1"/>
  <c r="I435" i="1"/>
  <c r="H435" i="1" s="1"/>
  <c r="J435" i="1" s="1"/>
  <c r="A436" i="1" s="1"/>
  <c r="C436" i="1" l="1"/>
  <c r="D436" i="1" s="1"/>
  <c r="B436" i="1" s="1"/>
  <c r="E436" i="1" s="1"/>
  <c r="G436" i="1"/>
  <c r="F436" i="1"/>
  <c r="I436" i="1" l="1"/>
  <c r="K436" i="1" s="1"/>
  <c r="H436" i="1" l="1"/>
  <c r="J436" i="1" s="1"/>
  <c r="A437" i="1" s="1"/>
  <c r="F437" i="1" l="1"/>
  <c r="I437" i="1"/>
  <c r="C437" i="1"/>
  <c r="D437" i="1" s="1"/>
  <c r="B437" i="1" s="1"/>
  <c r="E437" i="1" s="1"/>
  <c r="G437" i="1"/>
  <c r="H437" i="1" s="1"/>
  <c r="J437" i="1" s="1"/>
  <c r="A438" i="1" s="1"/>
  <c r="K437" i="1"/>
  <c r="C438" i="1" l="1"/>
  <c r="D438" i="1" s="1"/>
  <c r="B438" i="1" s="1"/>
  <c r="E438" i="1" s="1"/>
  <c r="K438" i="1"/>
  <c r="F438" i="1"/>
  <c r="G438" i="1"/>
  <c r="I438" i="1"/>
  <c r="H438" i="1" s="1"/>
  <c r="J438" i="1" l="1"/>
  <c r="A439" i="1" s="1"/>
  <c r="G439" i="1" l="1"/>
  <c r="C439" i="1"/>
  <c r="D439" i="1" s="1"/>
  <c r="B439" i="1" s="1"/>
  <c r="E439" i="1" s="1"/>
  <c r="F439" i="1"/>
  <c r="I439" i="1" s="1"/>
  <c r="H439" i="1" l="1"/>
  <c r="K439" i="1"/>
  <c r="J439" i="1"/>
  <c r="A440" i="1" s="1"/>
  <c r="G440" i="1" l="1"/>
  <c r="C440" i="1"/>
  <c r="D440" i="1" s="1"/>
  <c r="B440" i="1" s="1"/>
  <c r="E440" i="1" s="1"/>
  <c r="F440" i="1"/>
  <c r="I440" i="1" l="1"/>
  <c r="K440" i="1" l="1"/>
  <c r="H440" i="1"/>
  <c r="J440" i="1" s="1"/>
  <c r="A441" i="1" s="1"/>
  <c r="F441" i="1" l="1"/>
  <c r="I441" i="1" s="1"/>
  <c r="G441" i="1"/>
  <c r="C441" i="1"/>
  <c r="D441" i="1" s="1"/>
  <c r="B441" i="1" s="1"/>
  <c r="E441" i="1" s="1"/>
  <c r="H441" i="1" l="1"/>
  <c r="K441" i="1"/>
  <c r="J441" i="1"/>
  <c r="A442" i="1" s="1"/>
  <c r="F442" i="1" l="1"/>
  <c r="G442" i="1"/>
  <c r="I442" i="1"/>
  <c r="H442" i="1" s="1"/>
  <c r="J442" i="1" s="1"/>
  <c r="A443" i="1" s="1"/>
  <c r="C442" i="1"/>
  <c r="D442" i="1" s="1"/>
  <c r="B442" i="1" s="1"/>
  <c r="E442" i="1" s="1"/>
  <c r="K442" i="1"/>
  <c r="C443" i="1" l="1"/>
  <c r="D443" i="1" s="1"/>
  <c r="B443" i="1" s="1"/>
  <c r="E443" i="1" s="1"/>
  <c r="F443" i="1"/>
  <c r="I443" i="1" s="1"/>
  <c r="G443" i="1"/>
  <c r="H443" i="1" l="1"/>
  <c r="J443" i="1" s="1"/>
  <c r="A444" i="1" s="1"/>
  <c r="C444" i="1" s="1"/>
  <c r="D444" i="1" s="1"/>
  <c r="B444" i="1" s="1"/>
  <c r="E444" i="1" s="1"/>
  <c r="K443" i="1"/>
  <c r="F444" i="1" l="1"/>
  <c r="G444" i="1"/>
  <c r="I444" i="1"/>
  <c r="K444" i="1" s="1"/>
  <c r="H444" i="1" l="1"/>
  <c r="J444" i="1" s="1"/>
  <c r="A445" i="1" s="1"/>
  <c r="F445" i="1" l="1"/>
  <c r="I445" i="1"/>
  <c r="C445" i="1"/>
  <c r="D445" i="1" s="1"/>
  <c r="B445" i="1" s="1"/>
  <c r="E445" i="1" s="1"/>
  <c r="G445" i="1"/>
  <c r="K445" i="1"/>
  <c r="H445" i="1" l="1"/>
  <c r="J445" i="1" s="1"/>
  <c r="A446" i="1" s="1"/>
  <c r="C446" i="1" s="1"/>
  <c r="D446" i="1" s="1"/>
  <c r="B446" i="1" s="1"/>
  <c r="E446" i="1" s="1"/>
  <c r="G446" i="1" l="1"/>
  <c r="F446" i="1"/>
  <c r="I446" i="1" s="1"/>
  <c r="K446" i="1" s="1"/>
  <c r="H446" i="1" l="1"/>
  <c r="J446" i="1" s="1"/>
  <c r="A447" i="1" s="1"/>
  <c r="G447" i="1" l="1"/>
  <c r="C447" i="1"/>
  <c r="D447" i="1" s="1"/>
  <c r="B447" i="1" s="1"/>
  <c r="E447" i="1" s="1"/>
  <c r="F447" i="1"/>
  <c r="I447" i="1" s="1"/>
  <c r="H447" i="1" l="1"/>
  <c r="K447" i="1"/>
  <c r="J447" i="1"/>
  <c r="A448" i="1" s="1"/>
  <c r="G448" i="1" l="1"/>
  <c r="C448" i="1"/>
  <c r="D448" i="1" s="1"/>
  <c r="B448" i="1" s="1"/>
  <c r="E448" i="1" s="1"/>
  <c r="F448" i="1"/>
  <c r="I448" i="1" l="1"/>
  <c r="H448" i="1" l="1"/>
  <c r="J448" i="1" s="1"/>
  <c r="A449" i="1" s="1"/>
  <c r="K448" i="1"/>
  <c r="K449" i="1" l="1"/>
  <c r="F449" i="1"/>
  <c r="I449" i="1" s="1"/>
  <c r="C449" i="1"/>
  <c r="D449" i="1" s="1"/>
  <c r="B449" i="1" s="1"/>
  <c r="E449" i="1" s="1"/>
  <c r="G449" i="1"/>
  <c r="H449" i="1" s="1"/>
  <c r="J449" i="1" l="1"/>
  <c r="A450" i="1" s="1"/>
  <c r="C450" i="1" l="1"/>
  <c r="D450" i="1" s="1"/>
  <c r="B450" i="1" s="1"/>
  <c r="E450" i="1" s="1"/>
  <c r="K450" i="1"/>
  <c r="F450" i="1"/>
  <c r="G450" i="1"/>
  <c r="I450" i="1"/>
  <c r="H450" i="1" l="1"/>
  <c r="J450" i="1" s="1"/>
  <c r="A451" i="1" s="1"/>
  <c r="C451" i="1" s="1"/>
  <c r="D451" i="1" s="1"/>
  <c r="B451" i="1" s="1"/>
  <c r="E451" i="1" s="1"/>
  <c r="G451" i="1" l="1"/>
  <c r="F451" i="1"/>
  <c r="I451" i="1" s="1"/>
  <c r="H451" i="1" l="1"/>
  <c r="J451" i="1" s="1"/>
  <c r="A452" i="1" s="1"/>
  <c r="K451" i="1"/>
  <c r="K452" i="1" l="1"/>
  <c r="F452" i="1"/>
  <c r="I452" i="1" s="1"/>
  <c r="G452" i="1"/>
  <c r="H452" i="1" s="1"/>
  <c r="J452" i="1" s="1"/>
  <c r="A453" i="1" s="1"/>
  <c r="C452" i="1"/>
  <c r="D452" i="1" s="1"/>
  <c r="B452" i="1" s="1"/>
  <c r="E452" i="1" s="1"/>
  <c r="F453" i="1" l="1"/>
  <c r="I453" i="1" s="1"/>
  <c r="K453" i="1" s="1"/>
  <c r="C453" i="1"/>
  <c r="D453" i="1" s="1"/>
  <c r="B453" i="1" s="1"/>
  <c r="E453" i="1" s="1"/>
  <c r="G453" i="1"/>
  <c r="H453" i="1"/>
  <c r="J453" i="1" s="1"/>
  <c r="A454" i="1" s="1"/>
  <c r="C454" i="1" s="1"/>
  <c r="D454" i="1" s="1"/>
  <c r="B454" i="1" s="1"/>
  <c r="E454" i="1" s="1"/>
  <c r="G454" i="1" l="1"/>
  <c r="F454" i="1"/>
  <c r="I454" i="1" s="1"/>
  <c r="K454" i="1" s="1"/>
  <c r="H454" i="1" l="1"/>
  <c r="J454" i="1" s="1"/>
  <c r="A455" i="1" s="1"/>
  <c r="G455" i="1" l="1"/>
  <c r="C455" i="1"/>
  <c r="D455" i="1" s="1"/>
  <c r="B455" i="1" s="1"/>
  <c r="E455" i="1" s="1"/>
  <c r="F455" i="1"/>
  <c r="I455" i="1" s="1"/>
  <c r="K455" i="1" l="1"/>
  <c r="H455" i="1"/>
  <c r="J455" i="1" s="1"/>
  <c r="A456" i="1" s="1"/>
  <c r="G456" i="1" l="1"/>
  <c r="C456" i="1"/>
  <c r="D456" i="1" s="1"/>
  <c r="B456" i="1" s="1"/>
  <c r="E456" i="1" s="1"/>
  <c r="F456" i="1"/>
  <c r="I456" i="1" s="1"/>
  <c r="H456" i="1" l="1"/>
  <c r="K456" i="1"/>
  <c r="J456" i="1"/>
  <c r="A457" i="1" s="1"/>
  <c r="G457" i="1" l="1"/>
  <c r="C457" i="1"/>
  <c r="D457" i="1" s="1"/>
  <c r="B457" i="1" s="1"/>
  <c r="E457" i="1" s="1"/>
  <c r="F457" i="1"/>
  <c r="I457" i="1" s="1"/>
  <c r="H457" i="1" l="1"/>
  <c r="J457" i="1" s="1"/>
  <c r="A458" i="1" s="1"/>
  <c r="K457" i="1"/>
  <c r="F458" i="1" l="1"/>
  <c r="G458" i="1"/>
  <c r="I458" i="1"/>
  <c r="H458" i="1" s="1"/>
  <c r="J458" i="1" s="1"/>
  <c r="A459" i="1" s="1"/>
  <c r="K458" i="1"/>
  <c r="C458" i="1"/>
  <c r="D458" i="1" s="1"/>
  <c r="B458" i="1" s="1"/>
  <c r="E458" i="1" s="1"/>
  <c r="C459" i="1" l="1"/>
  <c r="D459" i="1" s="1"/>
  <c r="B459" i="1" s="1"/>
  <c r="E459" i="1" s="1"/>
  <c r="F459" i="1"/>
  <c r="I459" i="1" s="1"/>
  <c r="G459" i="1"/>
  <c r="H459" i="1" l="1"/>
  <c r="J459" i="1" s="1"/>
  <c r="A460" i="1" s="1"/>
  <c r="C460" i="1" s="1"/>
  <c r="D460" i="1" s="1"/>
  <c r="B460" i="1" s="1"/>
  <c r="E460" i="1" s="1"/>
  <c r="K459" i="1"/>
  <c r="G460" i="1" l="1"/>
  <c r="F460" i="1"/>
  <c r="I460" i="1" s="1"/>
  <c r="K460" i="1" s="1"/>
  <c r="H460" i="1" l="1"/>
  <c r="J460" i="1" s="1"/>
  <c r="A461" i="1" s="1"/>
  <c r="F461" i="1" l="1"/>
  <c r="C461" i="1"/>
  <c r="D461" i="1" s="1"/>
  <c r="B461" i="1" s="1"/>
  <c r="E461" i="1" s="1"/>
  <c r="G461" i="1"/>
  <c r="I461" i="1"/>
  <c r="H461" i="1" s="1"/>
  <c r="J461" i="1" s="1"/>
  <c r="A462" i="1" s="1"/>
  <c r="G462" i="1" s="1"/>
  <c r="K461" i="1"/>
  <c r="F462" i="1" l="1"/>
  <c r="C462" i="1"/>
  <c r="D462" i="1" s="1"/>
  <c r="B462" i="1" s="1"/>
  <c r="E462" i="1" s="1"/>
  <c r="I462" i="1"/>
  <c r="H462" i="1" l="1"/>
  <c r="J462" i="1" s="1"/>
  <c r="A463" i="1" s="1"/>
  <c r="K462" i="1"/>
  <c r="G463" i="1" l="1"/>
  <c r="C463" i="1"/>
  <c r="D463" i="1" s="1"/>
  <c r="B463" i="1" s="1"/>
  <c r="E463" i="1" s="1"/>
  <c r="F463" i="1"/>
  <c r="I463" i="1" s="1"/>
  <c r="H463" i="1" l="1"/>
  <c r="J463" i="1" s="1"/>
  <c r="A464" i="1" s="1"/>
  <c r="F464" i="1" s="1"/>
  <c r="K463" i="1"/>
  <c r="C464" i="1" l="1"/>
  <c r="D464" i="1" s="1"/>
  <c r="B464" i="1" s="1"/>
  <c r="E464" i="1" s="1"/>
  <c r="G464" i="1"/>
  <c r="K464" i="1"/>
  <c r="I464" i="1"/>
  <c r="H464" i="1" s="1"/>
  <c r="J464" i="1" s="1"/>
  <c r="A465" i="1" s="1"/>
  <c r="C465" i="1" s="1"/>
  <c r="D465" i="1" s="1"/>
  <c r="B465" i="1" s="1"/>
  <c r="E465" i="1" s="1"/>
  <c r="G465" i="1" l="1"/>
  <c r="F465" i="1"/>
  <c r="I465" i="1" s="1"/>
  <c r="K465" i="1" s="1"/>
  <c r="H465" i="1" l="1"/>
  <c r="J465" i="1" s="1"/>
  <c r="A466" i="1" s="1"/>
  <c r="F466" i="1" s="1"/>
  <c r="I466" i="1" l="1"/>
  <c r="K466" i="1"/>
  <c r="G466" i="1"/>
  <c r="C466" i="1"/>
  <c r="D466" i="1" s="1"/>
  <c r="B466" i="1" s="1"/>
  <c r="E466" i="1" s="1"/>
  <c r="H466" i="1" l="1"/>
  <c r="J466" i="1" s="1"/>
  <c r="A467" i="1" s="1"/>
  <c r="C467" i="1" l="1"/>
  <c r="D467" i="1" s="1"/>
  <c r="B467" i="1" s="1"/>
  <c r="E467" i="1" s="1"/>
  <c r="G467" i="1"/>
  <c r="F467" i="1"/>
  <c r="I467" i="1" s="1"/>
  <c r="H467" i="1" l="1"/>
  <c r="J467" i="1" s="1"/>
  <c r="A468" i="1" s="1"/>
  <c r="K467" i="1"/>
  <c r="C468" i="1" l="1"/>
  <c r="D468" i="1" s="1"/>
  <c r="B468" i="1" s="1"/>
  <c r="E468" i="1" s="1"/>
  <c r="F468" i="1"/>
  <c r="I468" i="1" s="1"/>
  <c r="K468" i="1" s="1"/>
  <c r="G468" i="1"/>
  <c r="H468" i="1" l="1"/>
  <c r="J468" i="1" s="1"/>
  <c r="A469" i="1" s="1"/>
  <c r="F469" i="1" l="1"/>
  <c r="C469" i="1"/>
  <c r="D469" i="1" s="1"/>
  <c r="B469" i="1" s="1"/>
  <c r="E469" i="1" s="1"/>
  <c r="G469" i="1"/>
  <c r="K469" i="1"/>
  <c r="I469" i="1"/>
  <c r="H469" i="1" s="1"/>
  <c r="J469" i="1" s="1"/>
  <c r="A470" i="1" s="1"/>
  <c r="G470" i="1" l="1"/>
  <c r="C470" i="1"/>
  <c r="D470" i="1" s="1"/>
  <c r="B470" i="1" s="1"/>
  <c r="E470" i="1" s="1"/>
  <c r="F470" i="1"/>
  <c r="I470" i="1" s="1"/>
  <c r="K470" i="1" s="1"/>
  <c r="H470" i="1" l="1"/>
  <c r="J470" i="1" s="1"/>
  <c r="A471" i="1" s="1"/>
  <c r="K471" i="1" l="1"/>
  <c r="F471" i="1"/>
  <c r="C471" i="1"/>
  <c r="D471" i="1" s="1"/>
  <c r="B471" i="1" s="1"/>
  <c r="E471" i="1" s="1"/>
  <c r="G471" i="1"/>
  <c r="I471" i="1"/>
  <c r="H471" i="1" s="1"/>
  <c r="J471" i="1" s="1"/>
  <c r="A472" i="1" s="1"/>
  <c r="F472" i="1" l="1"/>
  <c r="C472" i="1"/>
  <c r="D472" i="1" s="1"/>
  <c r="B472" i="1" s="1"/>
  <c r="E472" i="1" s="1"/>
  <c r="G472" i="1"/>
  <c r="I472" i="1"/>
  <c r="H472" i="1" s="1"/>
  <c r="J472" i="1" s="1"/>
  <c r="A473" i="1" s="1"/>
  <c r="K472" i="1"/>
  <c r="G473" i="1" l="1"/>
  <c r="C473" i="1"/>
  <c r="D473" i="1" s="1"/>
  <c r="B473" i="1" s="1"/>
  <c r="E473" i="1" s="1"/>
  <c r="F473" i="1"/>
  <c r="I473" i="1" s="1"/>
  <c r="K473" i="1" s="1"/>
  <c r="H473" i="1" l="1"/>
  <c r="J473" i="1" s="1"/>
  <c r="A474" i="1" s="1"/>
  <c r="C474" i="1" l="1"/>
  <c r="D474" i="1" s="1"/>
  <c r="B474" i="1" s="1"/>
  <c r="E474" i="1" s="1"/>
  <c r="F474" i="1"/>
  <c r="K474" i="1"/>
  <c r="G474" i="1"/>
  <c r="I474" i="1"/>
  <c r="H474" i="1" s="1"/>
  <c r="J474" i="1" s="1"/>
  <c r="A475" i="1" s="1"/>
  <c r="C475" i="1" l="1"/>
  <c r="D475" i="1" s="1"/>
  <c r="B475" i="1" s="1"/>
  <c r="E475" i="1" s="1"/>
  <c r="K475" i="1"/>
  <c r="F475" i="1"/>
  <c r="I475" i="1"/>
  <c r="H475" i="1" s="1"/>
  <c r="J475" i="1" s="1"/>
  <c r="A476" i="1" s="1"/>
  <c r="G475" i="1"/>
  <c r="C476" i="1" l="1"/>
  <c r="D476" i="1" s="1"/>
  <c r="B476" i="1" s="1"/>
  <c r="E476" i="1" s="1"/>
  <c r="F476" i="1"/>
  <c r="I476" i="1" s="1"/>
  <c r="K476" i="1" s="1"/>
  <c r="G476" i="1"/>
  <c r="H476" i="1" l="1"/>
  <c r="J476" i="1" s="1"/>
  <c r="A477" i="1" s="1"/>
  <c r="C477" i="1" l="1"/>
  <c r="D477" i="1" s="1"/>
  <c r="B477" i="1" s="1"/>
  <c r="E477" i="1" s="1"/>
  <c r="F477" i="1"/>
  <c r="I477" i="1" s="1"/>
  <c r="G477" i="1"/>
  <c r="H477" i="1" l="1"/>
  <c r="J477" i="1" s="1"/>
  <c r="A478" i="1" s="1"/>
  <c r="G478" i="1" s="1"/>
  <c r="K477" i="1"/>
  <c r="C478" i="1"/>
  <c r="D478" i="1" s="1"/>
  <c r="B478" i="1" s="1"/>
  <c r="E478" i="1" s="1"/>
  <c r="F478" i="1" l="1"/>
  <c r="I478" i="1" s="1"/>
  <c r="H478" i="1" s="1"/>
  <c r="J478" i="1" s="1"/>
  <c r="A479" i="1" s="1"/>
  <c r="G479" i="1" s="1"/>
  <c r="K478" i="1"/>
  <c r="F479" i="1" l="1"/>
  <c r="K479" i="1"/>
  <c r="I479" i="1"/>
  <c r="H479" i="1" s="1"/>
  <c r="J479" i="1" s="1"/>
  <c r="A480" i="1" s="1"/>
  <c r="C479" i="1"/>
  <c r="D479" i="1" s="1"/>
  <c r="B479" i="1" s="1"/>
  <c r="E479" i="1" s="1"/>
  <c r="C480" i="1" l="1"/>
  <c r="D480" i="1" s="1"/>
  <c r="B480" i="1" s="1"/>
  <c r="E480" i="1" s="1"/>
  <c r="G480" i="1"/>
  <c r="F480" i="1"/>
  <c r="I480" i="1" s="1"/>
  <c r="H480" i="1" l="1"/>
  <c r="J480" i="1" s="1"/>
  <c r="A481" i="1" s="1"/>
  <c r="K480" i="1"/>
  <c r="K481" i="1" l="1"/>
  <c r="F481" i="1"/>
  <c r="I481" i="1" s="1"/>
  <c r="G481" i="1"/>
  <c r="C481" i="1"/>
  <c r="D481" i="1" s="1"/>
  <c r="B481" i="1" s="1"/>
  <c r="E481" i="1" s="1"/>
  <c r="H481" i="1" l="1"/>
  <c r="J481" i="1"/>
  <c r="A482" i="1" s="1"/>
  <c r="K482" i="1" l="1"/>
  <c r="C482" i="1"/>
  <c r="D482" i="1" s="1"/>
  <c r="B482" i="1" s="1"/>
  <c r="E482" i="1" s="1"/>
  <c r="F482" i="1"/>
  <c r="G482" i="1"/>
  <c r="I482" i="1"/>
  <c r="H482" i="1" s="1"/>
  <c r="J482" i="1" s="1"/>
  <c r="A483" i="1" s="1"/>
  <c r="C483" i="1" l="1"/>
  <c r="D483" i="1" s="1"/>
  <c r="B483" i="1" s="1"/>
  <c r="E483" i="1" s="1"/>
  <c r="G483" i="1"/>
  <c r="F483" i="1"/>
  <c r="I483" i="1" s="1"/>
  <c r="K483" i="1" s="1"/>
  <c r="H483" i="1" l="1"/>
  <c r="J483" i="1" s="1"/>
  <c r="A484" i="1" s="1"/>
  <c r="C484" i="1" l="1"/>
  <c r="D484" i="1" s="1"/>
  <c r="B484" i="1" s="1"/>
  <c r="E484" i="1" s="1"/>
  <c r="F484" i="1"/>
  <c r="I484" i="1" s="1"/>
  <c r="K484" i="1" s="1"/>
  <c r="G484" i="1"/>
  <c r="H484" i="1" l="1"/>
  <c r="J484" i="1" s="1"/>
  <c r="A485" i="1" s="1"/>
  <c r="G485" i="1" l="1"/>
  <c r="C485" i="1"/>
  <c r="D485" i="1" s="1"/>
  <c r="B485" i="1" s="1"/>
  <c r="E485" i="1" s="1"/>
  <c r="F485" i="1"/>
  <c r="I485" i="1" s="1"/>
  <c r="H485" i="1" l="1"/>
  <c r="J485" i="1" s="1"/>
  <c r="A486" i="1" s="1"/>
  <c r="K485" i="1"/>
  <c r="F486" i="1" l="1"/>
  <c r="C486" i="1"/>
  <c r="D486" i="1" s="1"/>
  <c r="B486" i="1" s="1"/>
  <c r="E486" i="1" s="1"/>
  <c r="G486" i="1"/>
  <c r="I486" i="1"/>
  <c r="K486" i="1" s="1"/>
  <c r="H486" i="1" l="1"/>
  <c r="J486" i="1" s="1"/>
  <c r="A487" i="1" s="1"/>
  <c r="G487" i="1" l="1"/>
  <c r="F487" i="1"/>
  <c r="I487" i="1" s="1"/>
  <c r="C487" i="1"/>
  <c r="D487" i="1" s="1"/>
  <c r="B487" i="1" s="1"/>
  <c r="E487" i="1" s="1"/>
  <c r="H487" i="1" l="1"/>
  <c r="J487" i="1" s="1"/>
  <c r="A488" i="1" s="1"/>
  <c r="K487" i="1"/>
  <c r="C488" i="1" l="1"/>
  <c r="D488" i="1" s="1"/>
  <c r="B488" i="1" s="1"/>
  <c r="E488" i="1" s="1"/>
  <c r="F488" i="1"/>
  <c r="I488" i="1" s="1"/>
  <c r="G488" i="1"/>
  <c r="H488" i="1" l="1"/>
  <c r="J488" i="1" s="1"/>
  <c r="A489" i="1" s="1"/>
  <c r="K488" i="1"/>
  <c r="C489" i="1" l="1"/>
  <c r="D489" i="1" s="1"/>
  <c r="B489" i="1" s="1"/>
  <c r="E489" i="1" s="1"/>
  <c r="F489" i="1"/>
  <c r="I489" i="1" s="1"/>
  <c r="G489" i="1"/>
  <c r="H489" i="1" s="1"/>
  <c r="J489" i="1" s="1"/>
  <c r="A490" i="1" s="1"/>
  <c r="K489" i="1"/>
  <c r="F490" i="1" l="1"/>
  <c r="I490" i="1"/>
  <c r="H490" i="1" s="1"/>
  <c r="J490" i="1" s="1"/>
  <c r="A491" i="1" s="1"/>
  <c r="C490" i="1"/>
  <c r="D490" i="1" s="1"/>
  <c r="B490" i="1" s="1"/>
  <c r="E490" i="1" s="1"/>
  <c r="G490" i="1"/>
  <c r="K490" i="1"/>
  <c r="G491" i="1" l="1"/>
  <c r="C491" i="1"/>
  <c r="D491" i="1" s="1"/>
  <c r="B491" i="1" s="1"/>
  <c r="E491" i="1" s="1"/>
  <c r="K491" i="1"/>
  <c r="F491" i="1"/>
  <c r="I491" i="1"/>
  <c r="H491" i="1" s="1"/>
  <c r="J491" i="1" s="1"/>
  <c r="A492" i="1" s="1"/>
  <c r="C492" i="1" l="1"/>
  <c r="D492" i="1" s="1"/>
  <c r="B492" i="1" s="1"/>
  <c r="E492" i="1" s="1"/>
  <c r="F492" i="1"/>
  <c r="G492" i="1"/>
  <c r="I492" i="1"/>
  <c r="K492" i="1" s="1"/>
  <c r="H492" i="1" l="1"/>
  <c r="J492" i="1" s="1"/>
  <c r="A493" i="1" s="1"/>
  <c r="K493" i="1" l="1"/>
  <c r="F493" i="1"/>
  <c r="G493" i="1"/>
  <c r="I493" i="1"/>
  <c r="H493" i="1" s="1"/>
  <c r="J493" i="1" s="1"/>
  <c r="A494" i="1" s="1"/>
  <c r="C493" i="1"/>
  <c r="D493" i="1" s="1"/>
  <c r="B493" i="1" s="1"/>
  <c r="E493" i="1" s="1"/>
  <c r="C494" i="1" l="1"/>
  <c r="D494" i="1" s="1"/>
  <c r="B494" i="1" s="1"/>
  <c r="E494" i="1" s="1"/>
  <c r="F494" i="1"/>
  <c r="G494" i="1"/>
  <c r="I494" i="1"/>
  <c r="K494" i="1"/>
  <c r="H494" i="1" l="1"/>
  <c r="J494" i="1" s="1"/>
  <c r="A495" i="1" s="1"/>
  <c r="F495" i="1" s="1"/>
  <c r="I495" i="1" s="1"/>
  <c r="C495" i="1"/>
  <c r="D495" i="1" s="1"/>
  <c r="B495" i="1" s="1"/>
  <c r="E495" i="1" s="1"/>
  <c r="K495" i="1" l="1"/>
  <c r="G495" i="1"/>
  <c r="H495" i="1" s="1"/>
  <c r="J495" i="1" s="1"/>
  <c r="A496" i="1" s="1"/>
  <c r="F496" i="1" l="1"/>
  <c r="G496" i="1"/>
  <c r="K496" i="1"/>
  <c r="I496" i="1"/>
  <c r="H496" i="1" s="1"/>
  <c r="J496" i="1" s="1"/>
  <c r="A497" i="1" s="1"/>
  <c r="F497" i="1" s="1"/>
  <c r="I497" i="1" s="1"/>
  <c r="C496" i="1"/>
  <c r="D496" i="1" s="1"/>
  <c r="B496" i="1" s="1"/>
  <c r="E496" i="1" s="1"/>
  <c r="C497" i="1" l="1"/>
  <c r="D497" i="1" s="1"/>
  <c r="B497" i="1" s="1"/>
  <c r="E497" i="1" s="1"/>
  <c r="G497" i="1"/>
  <c r="K497" i="1"/>
  <c r="H497" i="1"/>
  <c r="J497" i="1" s="1"/>
  <c r="A498" i="1" s="1"/>
  <c r="F498" i="1" l="1"/>
  <c r="I498" i="1"/>
  <c r="K498" i="1"/>
  <c r="C498" i="1"/>
  <c r="D498" i="1" s="1"/>
  <c r="B498" i="1" s="1"/>
  <c r="E498" i="1" s="1"/>
  <c r="G498" i="1"/>
  <c r="H498" i="1" s="1"/>
  <c r="J498" i="1" s="1"/>
  <c r="A499" i="1" s="1"/>
  <c r="C499" i="1" l="1"/>
  <c r="D499" i="1" s="1"/>
  <c r="B499" i="1" s="1"/>
  <c r="E499" i="1" s="1"/>
  <c r="F499" i="1"/>
  <c r="K12" i="1" s="1"/>
  <c r="G499" i="1"/>
  <c r="I499" i="1" l="1"/>
  <c r="K499" i="1" s="1"/>
  <c r="H499" i="1" l="1"/>
  <c r="J499" i="1" s="1"/>
</calcChain>
</file>

<file path=xl/sharedStrings.xml><?xml version="1.0" encoding="utf-8"?>
<sst xmlns="http://schemas.openxmlformats.org/spreadsheetml/2006/main" count="54" uniqueCount="47">
  <si>
    <t>Interés acumulativo</t>
  </si>
  <si>
    <t>Saldo final</t>
  </si>
  <si>
    <t>Interés</t>
  </si>
  <si>
    <t>Abono Capital</t>
  </si>
  <si>
    <t>Pago programado</t>
  </si>
  <si>
    <t>Saldo inicial</t>
  </si>
  <si>
    <t>Dias</t>
  </si>
  <si>
    <t>Fecha de pago</t>
  </si>
  <si>
    <t>Nº Pago</t>
  </si>
  <si>
    <t>Pagos adicionales opcionales</t>
  </si>
  <si>
    <t>Dias 360</t>
  </si>
  <si>
    <t>T.A.E. (CAT) real</t>
  </si>
  <si>
    <t>Fecha Final del préstamo</t>
  </si>
  <si>
    <t>Dias Calendario</t>
  </si>
  <si>
    <t>Costo total mensual del crédito</t>
  </si>
  <si>
    <t>Fecha inicial del préstamo</t>
  </si>
  <si>
    <t>Comisión de gestión (CG)</t>
  </si>
  <si>
    <t>no</t>
  </si>
  <si>
    <t>Interés total</t>
  </si>
  <si>
    <t>Cuotas Fijas de Capital</t>
  </si>
  <si>
    <t>Amortizacion</t>
  </si>
  <si>
    <t>Comisión de desembolso (CD)</t>
  </si>
  <si>
    <t>si</t>
  </si>
  <si>
    <t>Mensual</t>
  </si>
  <si>
    <t>Frecuencia de Interes</t>
  </si>
  <si>
    <t>Número de pagos</t>
  </si>
  <si>
    <t>Frecuencia de Capital</t>
  </si>
  <si>
    <t>Plazo (En Meses)</t>
  </si>
  <si>
    <t>Número de pagos programado</t>
  </si>
  <si>
    <t>Mes Comercial</t>
  </si>
  <si>
    <t>Liqudacion Mensual</t>
  </si>
  <si>
    <t>Tasa de interés anual</t>
  </si>
  <si>
    <t>Plazo (En Años)</t>
  </si>
  <si>
    <t>Capital efectivo</t>
  </si>
  <si>
    <t>Vencidos</t>
  </si>
  <si>
    <t>Clase de Interes</t>
  </si>
  <si>
    <t>Importe del préstamo</t>
  </si>
  <si>
    <t>Plazo del préstamo</t>
  </si>
  <si>
    <t>Resumen del préstamo</t>
  </si>
  <si>
    <t>Especificaciones del prestamo</t>
  </si>
  <si>
    <t>Calculo de Dias</t>
  </si>
  <si>
    <t>Código de afiliado:</t>
  </si>
  <si>
    <t>Nombre:</t>
  </si>
  <si>
    <t>Aplica Domingos</t>
  </si>
  <si>
    <t>PLAN DE PAGOS</t>
  </si>
  <si>
    <t>**El Costo Anual Total(CAT) es para fines informativos y comparativos.</t>
  </si>
  <si>
    <t>COOPERATIVA EDNE LIMITADA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</si>
</sst>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L.&quot;\ #,##0.00"/>
    <numFmt numFmtId="165" formatCode="_-* #,##0.00\ &quot;€&quot;_-;\-* #,##0.00\ &quot;€&quot;_-;_-* &quot;-&quot;??\ &quot;€&quot;_-;_-@_-"/>
    <numFmt numFmtId="166" formatCode="_ &quot;L.&quot;\ * #,##0.00_ ;_ &quot;L.&quot;\ * \-#,##0.00_ ;_ &quot;L.&quot;\ * &quot;-&quot;??_ ;_ @_ "/>
    <numFmt numFmtId="167" formatCode="&quot;L.&quot;\ #,##0.00;[Red]&quot;L.&quot;\ \-#,##0.00"/>
    <numFmt numFmtId="168" formatCode="&quot;L.&quot;\ #,##0.00;&quot;L.&quot;\ \-#,##0.00"/>
    <numFmt numFmtId="169" formatCode="0_)"/>
  </numFmts>
  <fonts count="18" x14ac:knownFonts="1">
    <font>
      <sz val="10"/>
      <name val="Calibri"/>
      <family val="1"/>
      <scheme val="minor"/>
    </font>
    <font>
      <sz val="10"/>
      <name val="Calibri"/>
      <family val="1"/>
      <scheme val="minor"/>
    </font>
    <font>
      <sz val="10"/>
      <name val="Arial"/>
      <family val="2"/>
    </font>
    <font>
      <sz val="10"/>
      <color indexed="23"/>
      <name val="Calibri"/>
      <family val="1"/>
      <scheme val="minor"/>
    </font>
    <font>
      <sz val="11"/>
      <color theme="1"/>
      <name val="Agency FB"/>
      <family val="2"/>
    </font>
    <font>
      <sz val="11"/>
      <color theme="1"/>
      <name val="Calibri"/>
      <family val="1"/>
      <scheme val="minor"/>
    </font>
    <font>
      <sz val="9"/>
      <color theme="1"/>
      <name val="Calibri"/>
      <family val="1"/>
      <scheme val="minor"/>
    </font>
    <font>
      <b/>
      <sz val="10"/>
      <color theme="1"/>
      <name val="Calibri"/>
      <family val="1"/>
      <scheme val="minor"/>
    </font>
    <font>
      <sz val="11"/>
      <color rgb="FF3F3F76"/>
      <name val="Agency FB"/>
      <family val="2"/>
    </font>
    <font>
      <sz val="10"/>
      <color rgb="FF3F3F76"/>
      <name val="Calibri"/>
      <family val="1"/>
      <scheme val="minor"/>
    </font>
    <font>
      <b/>
      <sz val="10"/>
      <color rgb="FFFA7D00"/>
      <name val="Calibri"/>
      <family val="1"/>
      <scheme val="minor"/>
    </font>
    <font>
      <b/>
      <sz val="11"/>
      <color rgb="FFFA7D00"/>
      <name val="Agency FB"/>
      <family val="2"/>
    </font>
    <font>
      <b/>
      <sz val="10"/>
      <name val="Calibri"/>
      <family val="1"/>
      <scheme val="minor"/>
    </font>
    <font>
      <b/>
      <sz val="14"/>
      <name val="Arial"/>
      <family val="2"/>
    </font>
    <font>
      <sz val="9"/>
      <name val="Arial"/>
      <family val="2"/>
    </font>
    <font>
      <b/>
      <sz val="12"/>
      <name val="Calibri Light"/>
      <family val="2"/>
      <scheme val="major"/>
    </font>
    <font>
      <b/>
      <sz val="16"/>
      <name val="Calibri Light"/>
      <family val="2"/>
      <scheme val="major"/>
    </font>
    <font>
      <i/>
      <sz val="1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9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hair">
        <color indexed="16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hair">
        <color indexed="16"/>
      </left>
      <right/>
      <top/>
      <bottom style="hair">
        <color indexed="16"/>
      </bottom>
      <diagonal/>
    </border>
    <border>
      <left style="thin">
        <color rgb="FF7F7F7F"/>
      </left>
      <right style="hair">
        <color indexed="64"/>
      </right>
      <top style="thin">
        <color rgb="FF7F7F7F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hair">
        <color indexed="64"/>
      </right>
      <top style="thin">
        <color rgb="FF7F7F7F"/>
      </top>
      <bottom style="thin">
        <color rgb="FF7F7F7F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16"/>
      </bottom>
      <diagonal/>
    </border>
    <border>
      <left/>
      <right/>
      <top style="hair">
        <color indexed="64"/>
      </top>
      <bottom style="hair">
        <color indexed="16"/>
      </bottom>
      <diagonal/>
    </border>
    <border>
      <left style="hair">
        <color indexed="64"/>
      </left>
      <right/>
      <top style="hair">
        <color indexed="64"/>
      </top>
      <bottom style="hair">
        <color indexed="16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2" borderId="1" applyNumberFormat="0" applyAlignment="0" applyProtection="0"/>
    <xf numFmtId="0" fontId="11" fillId="3" borderId="1" applyNumberFormat="0" applyAlignment="0" applyProtection="0"/>
    <xf numFmtId="0" fontId="4" fillId="5" borderId="0" applyNumberFormat="0" applyBorder="0" applyAlignment="0" applyProtection="0"/>
  </cellStyleXfs>
  <cellXfs count="104">
    <xf numFmtId="0" fontId="0" fillId="0" borderId="0" xfId="0"/>
    <xf numFmtId="0" fontId="1" fillId="0" borderId="0" xfId="0" applyFont="1" applyProtection="1">
      <protection hidden="1"/>
    </xf>
    <xf numFmtId="164" fontId="1" fillId="0" borderId="0" xfId="0" applyNumberFormat="1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14" fontId="1" fillId="0" borderId="0" xfId="0" applyNumberFormat="1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left"/>
      <protection hidden="1"/>
    </xf>
    <xf numFmtId="2" fontId="1" fillId="0" borderId="0" xfId="0" applyNumberFormat="1" applyFont="1" applyAlignment="1" applyProtection="1">
      <alignment wrapText="1"/>
      <protection hidden="1"/>
    </xf>
    <xf numFmtId="0" fontId="1" fillId="0" borderId="0" xfId="0" applyFont="1" applyAlignment="1" applyProtection="1">
      <alignment wrapText="1"/>
      <protection hidden="1"/>
    </xf>
    <xf numFmtId="4" fontId="1" fillId="0" borderId="0" xfId="0" applyNumberFormat="1" applyFont="1" applyAlignment="1" applyProtection="1">
      <alignment wrapText="1"/>
      <protection hidden="1"/>
    </xf>
    <xf numFmtId="164" fontId="3" fillId="4" borderId="0" xfId="1" applyNumberFormat="1" applyFont="1" applyFill="1" applyBorder="1" applyAlignment="1" applyProtection="1">
      <alignment horizontal="right"/>
      <protection hidden="1"/>
    </xf>
    <xf numFmtId="1" fontId="3" fillId="4" borderId="0" xfId="0" applyNumberFormat="1" applyFont="1" applyFill="1" applyAlignment="1" applyProtection="1">
      <alignment horizontal="right"/>
      <protection hidden="1"/>
    </xf>
    <xf numFmtId="14" fontId="3" fillId="4" borderId="0" xfId="0" applyNumberFormat="1" applyFont="1" applyFill="1" applyAlignment="1" applyProtection="1">
      <alignment horizontal="right"/>
      <protection hidden="1"/>
    </xf>
    <xf numFmtId="0" fontId="3" fillId="4" borderId="0" xfId="0" applyFont="1" applyFill="1" applyAlignment="1" applyProtection="1">
      <alignment horizontal="left"/>
      <protection hidden="1"/>
    </xf>
    <xf numFmtId="0" fontId="5" fillId="5" borderId="2" xfId="5" applyFont="1" applyBorder="1" applyAlignment="1" applyProtection="1">
      <alignment horizontal="left" wrapText="1" indent="3"/>
      <protection hidden="1"/>
    </xf>
    <xf numFmtId="0" fontId="5" fillId="5" borderId="2" xfId="5" applyFont="1" applyBorder="1" applyAlignment="1" applyProtection="1">
      <alignment horizontal="left" wrapText="1" indent="2"/>
      <protection hidden="1"/>
    </xf>
    <xf numFmtId="164" fontId="6" fillId="5" borderId="2" xfId="5" applyNumberFormat="1" applyFont="1" applyBorder="1" applyAlignment="1" applyProtection="1">
      <alignment horizontal="left" wrapText="1" indent="2"/>
      <protection hidden="1"/>
    </xf>
    <xf numFmtId="14" fontId="5" fillId="5" borderId="2" xfId="5" applyNumberFormat="1" applyFont="1" applyBorder="1" applyAlignment="1" applyProtection="1">
      <alignment horizontal="left" wrapText="1" indent="2"/>
      <protection hidden="1"/>
    </xf>
    <xf numFmtId="0" fontId="5" fillId="5" borderId="2" xfId="5" applyFont="1" applyBorder="1" applyAlignment="1" applyProtection="1">
      <alignment horizontal="left"/>
      <protection hidden="1"/>
    </xf>
    <xf numFmtId="0" fontId="7" fillId="5" borderId="3" xfId="5" applyFont="1" applyBorder="1" applyAlignment="1" applyProtection="1">
      <alignment horizontal="center" vertical="center" wrapText="1"/>
      <protection hidden="1"/>
    </xf>
    <xf numFmtId="0" fontId="7" fillId="5" borderId="4" xfId="5" applyFont="1" applyBorder="1" applyAlignment="1" applyProtection="1">
      <alignment horizontal="center" vertical="center" wrapText="1"/>
      <protection hidden="1"/>
    </xf>
    <xf numFmtId="14" fontId="7" fillId="5" borderId="4" xfId="5" applyNumberFormat="1" applyFont="1" applyBorder="1" applyAlignment="1" applyProtection="1">
      <alignment horizontal="center" vertical="center" wrapText="1"/>
      <protection hidden="1"/>
    </xf>
    <xf numFmtId="0" fontId="7" fillId="5" borderId="5" xfId="5" applyFont="1" applyBorder="1" applyAlignment="1" applyProtection="1">
      <alignment horizontal="center" vertical="center" wrapText="1"/>
      <protection hidden="1"/>
    </xf>
    <xf numFmtId="0" fontId="5" fillId="5" borderId="0" xfId="5" applyFont="1" applyBorder="1" applyProtection="1">
      <protection hidden="1"/>
    </xf>
    <xf numFmtId="14" fontId="5" fillId="5" borderId="0" xfId="5" applyNumberFormat="1" applyFont="1" applyBorder="1" applyProtection="1">
      <protection hidden="1"/>
    </xf>
    <xf numFmtId="0" fontId="5" fillId="5" borderId="0" xfId="5" applyFont="1" applyBorder="1" applyAlignment="1" applyProtection="1">
      <alignment horizontal="left"/>
      <protection hidden="1"/>
    </xf>
    <xf numFmtId="0" fontId="1" fillId="4" borderId="2" xfId="0" applyFont="1" applyFill="1" applyBorder="1" applyProtection="1">
      <protection hidden="1"/>
    </xf>
    <xf numFmtId="14" fontId="1" fillId="4" borderId="2" xfId="0" applyNumberFormat="1" applyFont="1" applyFill="1" applyBorder="1" applyProtection="1">
      <protection hidden="1"/>
    </xf>
    <xf numFmtId="0" fontId="1" fillId="4" borderId="2" xfId="0" applyFont="1" applyFill="1" applyBorder="1" applyAlignment="1" applyProtection="1">
      <alignment horizontal="left"/>
      <protection hidden="1"/>
    </xf>
    <xf numFmtId="0" fontId="1" fillId="4" borderId="0" xfId="0" applyFont="1" applyFill="1" applyAlignment="1" applyProtection="1">
      <alignment horizontal="left"/>
      <protection hidden="1"/>
    </xf>
    <xf numFmtId="0" fontId="0" fillId="4" borderId="0" xfId="0" applyFill="1" applyProtection="1">
      <protection hidden="1"/>
    </xf>
    <xf numFmtId="0" fontId="1" fillId="4" borderId="0" xfId="0" applyFont="1" applyFill="1" applyProtection="1">
      <protection hidden="1"/>
    </xf>
    <xf numFmtId="166" fontId="9" fillId="2" borderId="6" xfId="3" applyNumberFormat="1" applyFont="1" applyBorder="1" applyAlignment="1" applyProtection="1">
      <alignment horizontal="right"/>
      <protection hidden="1"/>
    </xf>
    <xf numFmtId="0" fontId="1" fillId="4" borderId="2" xfId="0" applyFont="1" applyFill="1" applyBorder="1" applyAlignment="1" applyProtection="1">
      <alignment horizontal="right"/>
      <protection hidden="1"/>
    </xf>
    <xf numFmtId="14" fontId="1" fillId="4" borderId="2" xfId="0" applyNumberFormat="1" applyFont="1" applyFill="1" applyBorder="1" applyAlignment="1" applyProtection="1">
      <alignment horizontal="left"/>
      <protection hidden="1"/>
    </xf>
    <xf numFmtId="0" fontId="1" fillId="4" borderId="7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167" fontId="1" fillId="0" borderId="0" xfId="0" applyNumberFormat="1" applyFont="1" applyAlignment="1" applyProtection="1">
      <alignment wrapText="1"/>
      <protection hidden="1"/>
    </xf>
    <xf numFmtId="1" fontId="0" fillId="0" borderId="0" xfId="0" applyNumberFormat="1" applyProtection="1">
      <protection hidden="1"/>
    </xf>
    <xf numFmtId="10" fontId="10" fillId="3" borderId="8" xfId="2" applyNumberFormat="1" applyFont="1" applyFill="1" applyBorder="1" applyAlignment="1" applyProtection="1">
      <alignment horizontal="right" vertical="center"/>
      <protection hidden="1"/>
    </xf>
    <xf numFmtId="0" fontId="0" fillId="4" borderId="9" xfId="0" applyFill="1" applyBorder="1" applyAlignment="1" applyProtection="1">
      <alignment horizontal="right" vertical="center"/>
      <protection hidden="1"/>
    </xf>
    <xf numFmtId="0" fontId="1" fillId="4" borderId="10" xfId="0" applyFont="1" applyFill="1" applyBorder="1" applyAlignment="1" applyProtection="1">
      <alignment horizontal="left"/>
      <protection hidden="1"/>
    </xf>
    <xf numFmtId="14" fontId="9" fillId="2" borderId="11" xfId="3" applyNumberFormat="1" applyFont="1" applyBorder="1" applyAlignment="1" applyProtection="1">
      <alignment horizontal="right" vertical="center"/>
      <protection hidden="1"/>
    </xf>
    <xf numFmtId="0" fontId="0" fillId="4" borderId="9" xfId="0" applyFill="1" applyBorder="1" applyAlignment="1" applyProtection="1">
      <alignment horizontal="left" vertical="center" wrapText="1"/>
      <protection hidden="1"/>
    </xf>
    <xf numFmtId="0" fontId="1" fillId="0" borderId="9" xfId="0" applyFont="1" applyBorder="1" applyAlignment="1" applyProtection="1">
      <alignment horizontal="left"/>
      <protection hidden="1"/>
    </xf>
    <xf numFmtId="14" fontId="1" fillId="0" borderId="9" xfId="0" applyNumberFormat="1" applyFont="1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 vertical="center"/>
      <protection hidden="1"/>
    </xf>
    <xf numFmtId="164" fontId="0" fillId="0" borderId="0" xfId="0" applyNumberFormat="1" applyProtection="1">
      <protection hidden="1"/>
    </xf>
    <xf numFmtId="10" fontId="10" fillId="3" borderId="14" xfId="2" applyNumberFormat="1" applyFont="1" applyFill="1" applyBorder="1" applyAlignment="1" applyProtection="1">
      <alignment horizontal="right" vertical="center"/>
      <protection hidden="1"/>
    </xf>
    <xf numFmtId="0" fontId="0" fillId="4" borderId="0" xfId="0" applyFill="1" applyAlignment="1" applyProtection="1">
      <alignment horizontal="right" vertical="center"/>
      <protection hidden="1"/>
    </xf>
    <xf numFmtId="0" fontId="1" fillId="4" borderId="15" xfId="0" applyFont="1" applyFill="1" applyBorder="1" applyAlignment="1" applyProtection="1">
      <alignment horizontal="left"/>
      <protection hidden="1"/>
    </xf>
    <xf numFmtId="14" fontId="9" fillId="2" borderId="16" xfId="3" applyNumberFormat="1" applyFont="1" applyBorder="1" applyAlignment="1" applyProtection="1">
      <alignment vertical="center"/>
      <protection locked="0"/>
    </xf>
    <xf numFmtId="0" fontId="1" fillId="4" borderId="0" xfId="0" applyFont="1" applyFill="1" applyAlignment="1" applyProtection="1">
      <alignment horizontal="left" vertical="center" wrapText="1"/>
      <protection hidden="1"/>
    </xf>
    <xf numFmtId="0" fontId="1" fillId="4" borderId="0" xfId="0" applyFont="1" applyFill="1" applyAlignment="1" applyProtection="1">
      <alignment horizontal="left" vertical="center"/>
      <protection hidden="1"/>
    </xf>
    <xf numFmtId="14" fontId="1" fillId="4" borderId="0" xfId="0" applyNumberFormat="1" applyFont="1" applyFill="1" applyAlignment="1" applyProtection="1">
      <alignment horizontal="left" vertical="center"/>
      <protection hidden="1"/>
    </xf>
    <xf numFmtId="164" fontId="1" fillId="0" borderId="0" xfId="0" applyNumberFormat="1" applyFont="1" applyProtection="1">
      <protection hidden="1"/>
    </xf>
    <xf numFmtId="164" fontId="10" fillId="3" borderId="14" xfId="4" applyNumberFormat="1" applyFont="1" applyBorder="1" applyAlignment="1" applyProtection="1">
      <alignment horizontal="right" vertical="center"/>
      <protection hidden="1"/>
    </xf>
    <xf numFmtId="168" fontId="9" fillId="2" borderId="16" xfId="3" applyNumberFormat="1" applyFont="1" applyBorder="1" applyAlignment="1" applyProtection="1">
      <alignment vertical="center" wrapText="1"/>
      <protection locked="0"/>
    </xf>
    <xf numFmtId="164" fontId="0" fillId="0" borderId="0" xfId="0" applyNumberFormat="1" applyAlignment="1" applyProtection="1">
      <alignment horizontal="left" vertical="center"/>
      <protection hidden="1"/>
    </xf>
    <xf numFmtId="168" fontId="9" fillId="2" borderId="16" xfId="3" applyNumberFormat="1" applyFont="1" applyBorder="1" applyAlignment="1" applyProtection="1">
      <alignment horizontal="left" vertical="center" wrapText="1"/>
      <protection locked="0"/>
    </xf>
    <xf numFmtId="0" fontId="0" fillId="4" borderId="0" xfId="0" applyFill="1" applyAlignment="1" applyProtection="1">
      <alignment horizontal="left" vertical="center"/>
      <protection hidden="1"/>
    </xf>
    <xf numFmtId="169" fontId="10" fillId="3" borderId="14" xfId="4" applyNumberFormat="1" applyFont="1" applyBorder="1" applyAlignment="1" applyProtection="1">
      <alignment horizontal="right" vertical="center"/>
      <protection hidden="1"/>
    </xf>
    <xf numFmtId="0" fontId="1" fillId="4" borderId="0" xfId="0" applyFont="1" applyFill="1" applyAlignment="1" applyProtection="1">
      <alignment horizontal="right" vertical="center"/>
      <protection hidden="1"/>
    </xf>
    <xf numFmtId="168" fontId="9" fillId="2" borderId="17" xfId="3" applyNumberFormat="1" applyFont="1" applyBorder="1" applyAlignment="1" applyProtection="1">
      <alignment horizontal="left" vertical="center" wrapText="1"/>
      <protection locked="0"/>
    </xf>
    <xf numFmtId="164" fontId="0" fillId="0" borderId="18" xfId="0" applyNumberFormat="1" applyBorder="1" applyAlignment="1" applyProtection="1">
      <alignment horizontal="left" vertical="center"/>
      <protection hidden="1"/>
    </xf>
    <xf numFmtId="0" fontId="1" fillId="0" borderId="18" xfId="0" applyFont="1" applyBorder="1" applyAlignment="1" applyProtection="1">
      <alignment horizontal="center" vertical="center"/>
      <protection hidden="1"/>
    </xf>
    <xf numFmtId="14" fontId="1" fillId="0" borderId="18" xfId="0" applyNumberFormat="1" applyFont="1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1" fillId="6" borderId="20" xfId="0" applyFont="1" applyFill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hidden="1"/>
    </xf>
    <xf numFmtId="14" fontId="1" fillId="4" borderId="0" xfId="0" applyNumberFormat="1" applyFont="1" applyFill="1" applyProtection="1">
      <protection hidden="1"/>
    </xf>
    <xf numFmtId="0" fontId="2" fillId="7" borderId="20" xfId="0" applyFont="1" applyFill="1" applyBorder="1" applyAlignment="1" applyProtection="1">
      <alignment horizontal="left"/>
      <protection locked="0"/>
    </xf>
    <xf numFmtId="22" fontId="1" fillId="0" borderId="0" xfId="0" applyNumberFormat="1" applyFont="1" applyAlignment="1" applyProtection="1">
      <alignment vertical="top"/>
      <protection hidden="1"/>
    </xf>
    <xf numFmtId="14" fontId="14" fillId="4" borderId="0" xfId="0" applyNumberFormat="1" applyFont="1" applyFill="1" applyAlignment="1" applyProtection="1">
      <alignment horizontal="center" vertical="top"/>
      <protection hidden="1"/>
    </xf>
    <xf numFmtId="0" fontId="15" fillId="4" borderId="0" xfId="0" applyFont="1" applyFill="1" applyAlignment="1" applyProtection="1">
      <alignment horizontal="center" vertical="top"/>
      <protection locked="0"/>
    </xf>
    <xf numFmtId="0" fontId="16" fillId="4" borderId="0" xfId="0" applyFont="1" applyFill="1" applyAlignment="1" applyProtection="1">
      <alignment horizontal="center" vertical="center"/>
      <protection hidden="1"/>
    </xf>
    <xf numFmtId="0" fontId="17" fillId="4" borderId="0" xfId="0" applyFont="1" applyFill="1" applyAlignment="1" applyProtection="1">
      <alignment horizontal="left" vertical="center"/>
      <protection hidden="1"/>
    </xf>
    <xf numFmtId="0" fontId="1" fillId="4" borderId="15" xfId="0" applyFont="1" applyFill="1" applyBorder="1" applyAlignment="1" applyProtection="1">
      <alignment horizontal="left" vertical="center" wrapText="1"/>
      <protection hidden="1"/>
    </xf>
    <xf numFmtId="0" fontId="1" fillId="4" borderId="0" xfId="0" applyFont="1" applyFill="1" applyAlignment="1" applyProtection="1">
      <alignment horizontal="left" vertical="center" wrapText="1"/>
      <protection hidden="1"/>
    </xf>
    <xf numFmtId="1" fontId="9" fillId="2" borderId="0" xfId="3" applyNumberFormat="1" applyFont="1" applyBorder="1" applyAlignment="1" applyProtection="1">
      <alignment horizontal="left" vertical="center"/>
      <protection locked="0"/>
    </xf>
    <xf numFmtId="1" fontId="9" fillId="2" borderId="16" xfId="3" applyNumberFormat="1" applyFont="1" applyBorder="1" applyAlignment="1" applyProtection="1">
      <alignment horizontal="left" vertical="center"/>
      <protection locked="0"/>
    </xf>
    <xf numFmtId="164" fontId="10" fillId="3" borderId="13" xfId="4" applyNumberFormat="1" applyFont="1" applyBorder="1" applyAlignment="1" applyProtection="1">
      <alignment horizontal="center" vertical="center"/>
      <protection hidden="1"/>
    </xf>
    <xf numFmtId="164" fontId="10" fillId="3" borderId="12" xfId="4" applyNumberFormat="1" applyFont="1" applyBorder="1" applyAlignment="1" applyProtection="1">
      <alignment horizontal="center" vertical="center"/>
      <protection hidden="1"/>
    </xf>
    <xf numFmtId="0" fontId="0" fillId="4" borderId="15" xfId="0" applyFill="1" applyBorder="1" applyAlignment="1" applyProtection="1">
      <alignment horizontal="left" vertical="center" wrapText="1"/>
      <protection hidden="1"/>
    </xf>
    <xf numFmtId="9" fontId="9" fillId="2" borderId="0" xfId="2" applyFont="1" applyFill="1" applyBorder="1" applyAlignment="1" applyProtection="1">
      <alignment horizontal="left" vertical="center"/>
      <protection locked="0"/>
    </xf>
    <xf numFmtId="9" fontId="9" fillId="2" borderId="16" xfId="2" applyFont="1" applyFill="1" applyBorder="1" applyAlignment="1" applyProtection="1">
      <alignment horizontal="left" vertical="center"/>
      <protection locked="0"/>
    </xf>
    <xf numFmtId="168" fontId="9" fillId="2" borderId="0" xfId="3" applyNumberFormat="1" applyFont="1" applyBorder="1" applyAlignment="1" applyProtection="1">
      <alignment horizontal="left" vertical="center"/>
      <protection hidden="1"/>
    </xf>
    <xf numFmtId="168" fontId="9" fillId="2" borderId="16" xfId="3" applyNumberFormat="1" applyFont="1" applyBorder="1" applyAlignment="1" applyProtection="1">
      <alignment horizontal="left" vertical="center"/>
      <protection hidden="1"/>
    </xf>
    <xf numFmtId="0" fontId="7" fillId="5" borderId="24" xfId="5" applyFont="1" applyBorder="1" applyAlignment="1" applyProtection="1">
      <alignment horizontal="center"/>
      <protection hidden="1"/>
    </xf>
    <xf numFmtId="0" fontId="7" fillId="5" borderId="23" xfId="5" applyFont="1" applyBorder="1" applyAlignment="1" applyProtection="1">
      <alignment horizontal="right"/>
      <protection hidden="1"/>
    </xf>
    <xf numFmtId="0" fontId="7" fillId="5" borderId="22" xfId="5" applyFont="1" applyBorder="1" applyAlignment="1" applyProtection="1">
      <alignment horizontal="right"/>
      <protection hidden="1"/>
    </xf>
    <xf numFmtId="0" fontId="7" fillId="5" borderId="21" xfId="5" applyFont="1" applyBorder="1" applyAlignment="1" applyProtection="1">
      <alignment horizontal="right"/>
      <protection hidden="1"/>
    </xf>
    <xf numFmtId="0" fontId="0" fillId="4" borderId="19" xfId="0" applyFill="1" applyBorder="1" applyAlignment="1" applyProtection="1">
      <alignment horizontal="left" vertical="center"/>
      <protection hidden="1"/>
    </xf>
    <xf numFmtId="0" fontId="0" fillId="4" borderId="18" xfId="0" applyFill="1" applyBorder="1" applyAlignment="1" applyProtection="1">
      <alignment horizontal="left" vertical="center"/>
      <protection hidden="1"/>
    </xf>
    <xf numFmtId="168" fontId="9" fillId="2" borderId="18" xfId="3" applyNumberFormat="1" applyFont="1" applyBorder="1" applyAlignment="1" applyProtection="1">
      <alignment horizontal="left" vertical="center"/>
      <protection locked="0"/>
    </xf>
    <xf numFmtId="168" fontId="9" fillId="2" borderId="17" xfId="3" applyNumberFormat="1" applyFont="1" applyBorder="1" applyAlignment="1" applyProtection="1">
      <alignment horizontal="left" vertical="center"/>
      <protection locked="0"/>
    </xf>
    <xf numFmtId="0" fontId="1" fillId="4" borderId="15" xfId="0" applyFont="1" applyFill="1" applyBorder="1" applyAlignment="1" applyProtection="1">
      <alignment horizontal="left" vertical="center"/>
      <protection hidden="1"/>
    </xf>
    <xf numFmtId="0" fontId="1" fillId="4" borderId="0" xfId="0" applyFont="1" applyFill="1" applyAlignment="1" applyProtection="1">
      <alignment horizontal="left" vertical="center"/>
      <protection hidden="1"/>
    </xf>
    <xf numFmtId="0" fontId="13" fillId="0" borderId="9" xfId="0" applyFont="1" applyBorder="1" applyAlignment="1" applyProtection="1">
      <alignment horizontal="right"/>
      <protection hidden="1"/>
    </xf>
    <xf numFmtId="0" fontId="13" fillId="0" borderId="9" xfId="0" applyFont="1" applyBorder="1" applyAlignment="1" applyProtection="1">
      <alignment horizontal="left"/>
      <protection hidden="1"/>
    </xf>
    <xf numFmtId="0" fontId="12" fillId="4" borderId="26" xfId="0" applyFont="1" applyFill="1" applyBorder="1" applyAlignment="1" applyProtection="1">
      <alignment horizontal="center"/>
      <protection hidden="1"/>
    </xf>
    <xf numFmtId="0" fontId="12" fillId="4" borderId="25" xfId="0" applyFont="1" applyFill="1" applyBorder="1" applyAlignment="1" applyProtection="1">
      <alignment horizontal="center"/>
      <protection hidden="1"/>
    </xf>
    <xf numFmtId="164" fontId="2" fillId="7" borderId="26" xfId="0" applyNumberFormat="1" applyFont="1" applyFill="1" applyBorder="1" applyAlignment="1" applyProtection="1">
      <alignment horizontal="left"/>
      <protection locked="0"/>
    </xf>
    <xf numFmtId="164" fontId="2" fillId="7" borderId="27" xfId="0" applyNumberFormat="1" applyFont="1" applyFill="1" applyBorder="1" applyAlignment="1" applyProtection="1">
      <alignment horizontal="left"/>
      <protection locked="0"/>
    </xf>
    <xf numFmtId="164" fontId="2" fillId="7" borderId="25" xfId="0" applyNumberFormat="1" applyFont="1" applyFill="1" applyBorder="1" applyAlignment="1" applyProtection="1">
      <alignment horizontal="left"/>
      <protection locked="0"/>
    </xf>
  </cellXfs>
  <cellStyles count="6">
    <cellStyle name="20% - Énfasis3" xfId="5" builtinId="38"/>
    <cellStyle name="Cálculo" xfId="4" builtinId="22"/>
    <cellStyle name="Entrada" xfId="3" builtinId="20"/>
    <cellStyle name="Moneda" xfId="1" builtinId="4"/>
    <cellStyle name="Normal" xfId="0" builtinId="0"/>
    <cellStyle name="Porcentaje" xfId="2" builtinId="5"/>
  </cellStyles>
  <dxfs count="4">
    <dxf>
      <fill>
        <patternFill patternType="solid">
          <fgColor indexed="64"/>
          <bgColor indexed="26"/>
        </patternFill>
      </fill>
    </dxf>
    <dxf>
      <fill>
        <patternFill patternType="solid">
          <fgColor indexed="64"/>
          <bgColor indexed="26"/>
        </patternFill>
      </fill>
      <border diagonalUp="0" diagonalDown="0">
        <left/>
        <right/>
        <top/>
        <bottom style="thin">
          <color indexed="22"/>
        </bottom>
      </border>
    </dxf>
    <dxf>
      <font>
        <color indexed="9"/>
      </font>
      <fill>
        <patternFill patternType="solid">
          <fgColor indexed="64"/>
          <bgColor indexed="9"/>
        </patternFill>
      </fill>
    </dxf>
    <dxf>
      <fill>
        <patternFill patternType="solid">
          <fgColor indexed="64"/>
          <bgColor indexed="2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202409</xdr:rowOff>
    </xdr:from>
    <xdr:to>
      <xdr:col>1</xdr:col>
      <xdr:colOff>892969</xdr:colOff>
      <xdr:row>2</xdr:row>
      <xdr:rowOff>166689</xdr:rowOff>
    </xdr:to>
    <xdr:pic>
      <xdr:nvPicPr>
        <xdr:cNvPr id="3" name="Imagen 2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C2ED93A1-790B-AE15-C232-DFD4ECAFE254}"/>
            </a:ext>
          </a:extLst>
        </xdr:cNvPr>
        <xdr:cNvPicPr/>
      </xdr:nvPicPr>
      <xdr:blipFill>
        <a:blip xmlns:r="http://schemas.openxmlformats.org/officeDocument/2006/relationships" r:embed="rId1"/>
        <a:srcRect l="25400" t="22261" r="59431" b="59867"/>
        <a:stretch>
          <a:fillRect/>
        </a:stretch>
      </xdr:blipFill>
      <xdr:spPr>
        <a:xfrm>
          <a:off x="71438" y="202409"/>
          <a:ext cx="1297781" cy="523874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rodriguez/Downloads/CA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ota Nivelada"/>
      <sheetName val="Cuotas Fijas de Capital"/>
      <sheetName val="Comision de Gestion"/>
      <sheetName val="CAT"/>
    </sheetNames>
    <definedNames>
      <definedName name="Años_préstamo" refersTo="='Cuotas Fijas de Capital'!$E$10"/>
      <definedName name="Importe_del_préstamo" refersTo="='Cuotas Fijas de Capital'!$E$8"/>
      <definedName name="Inicio_prestamo" refersTo="='Cuotas Fijas de Capital'!$H$13"/>
      <definedName name="Tasa_de_interés" refersTo="='Cuotas Fijas de Capital'!$E$9"/>
      <definedName name="Valores_especificados" refersTo="#¡REF!"/>
    </definedNames>
    <sheetDataSet>
      <sheetData sheetId="0">
        <row r="8">
          <cell r="E8">
            <v>100000</v>
          </cell>
        </row>
        <row r="9">
          <cell r="E9">
            <v>0.2</v>
          </cell>
        </row>
        <row r="10">
          <cell r="E10">
            <v>3</v>
          </cell>
        </row>
        <row r="13">
          <cell r="H13">
            <v>43248</v>
          </cell>
        </row>
      </sheetData>
      <sheetData sheetId="1">
        <row r="1">
          <cell r="K1">
            <v>44222.577676273148</v>
          </cell>
        </row>
        <row r="2">
          <cell r="E2" t="str">
            <v>**El Costo Anual Total(CAT) es para fines informativos y comparativos.</v>
          </cell>
        </row>
        <row r="3">
          <cell r="B3" t="str">
            <v>PLAN DE PAGOS</v>
          </cell>
          <cell r="G3" t="str">
            <v>COOPERATIVA USULA</v>
          </cell>
        </row>
        <row r="5">
          <cell r="A5" t="str">
            <v>Nombre:</v>
          </cell>
          <cell r="I5" t="str">
            <v>Código de afiliado:</v>
          </cell>
        </row>
        <row r="7">
          <cell r="A7" t="str">
            <v>Especificaciones del prestamo</v>
          </cell>
          <cell r="I7" t="str">
            <v>Resumen del préstamo</v>
          </cell>
        </row>
        <row r="8">
          <cell r="A8" t="str">
            <v>Importe del préstamo</v>
          </cell>
          <cell r="E8">
            <v>100000</v>
          </cell>
          <cell r="G8" t="str">
            <v>Clase de Interes</v>
          </cell>
          <cell r="H8" t="str">
            <v>Vencidos</v>
          </cell>
          <cell r="J8" t="str">
            <v>Capital efectivo</v>
          </cell>
          <cell r="K8">
            <v>99750</v>
          </cell>
        </row>
        <row r="9">
          <cell r="A9" t="str">
            <v>Tasa de interés anual</v>
          </cell>
          <cell r="E9">
            <v>0.13</v>
          </cell>
          <cell r="G9" t="str">
            <v>Liqudacion Mensual</v>
          </cell>
          <cell r="H9" t="str">
            <v>Mes Comercial</v>
          </cell>
          <cell r="J9" t="str">
            <v>Número de pagos programado</v>
          </cell>
          <cell r="K9">
            <v>48</v>
          </cell>
        </row>
        <row r="10">
          <cell r="A10" t="str">
            <v>Plazo (En Años)</v>
          </cell>
          <cell r="E10">
            <v>4</v>
          </cell>
          <cell r="G10" t="str">
            <v>Frecuencia de Capital</v>
          </cell>
          <cell r="H10" t="str">
            <v>ANUAL</v>
          </cell>
          <cell r="J10" t="str">
            <v>Comisión de desembolso (CD)</v>
          </cell>
          <cell r="K10">
            <v>0</v>
          </cell>
        </row>
        <row r="11">
          <cell r="A11" t="str">
            <v>Número de pagos en el año</v>
          </cell>
          <cell r="E11">
            <v>12</v>
          </cell>
          <cell r="G11" t="str">
            <v>Frecuencia de Interes</v>
          </cell>
          <cell r="H11" t="str">
            <v>ANUAL</v>
          </cell>
          <cell r="J11" t="str">
            <v>Comisión de gestión (CG)</v>
          </cell>
          <cell r="K11">
            <v>250</v>
          </cell>
        </row>
        <row r="12">
          <cell r="A12" t="str">
            <v>Comisión de desembolso (CD)</v>
          </cell>
          <cell r="G12" t="str">
            <v>Amortizacion</v>
          </cell>
          <cell r="H12" t="str">
            <v>Cuotas Fijas de Capital</v>
          </cell>
          <cell r="J12" t="str">
            <v>Interés total</v>
          </cell>
          <cell r="K12">
            <v>26547.309999999998</v>
          </cell>
        </row>
        <row r="13">
          <cell r="A13" t="str">
            <v>Comisión de gestión (CG)</v>
          </cell>
          <cell r="E13">
            <v>250</v>
          </cell>
          <cell r="G13" t="str">
            <v>Fecha inicial del préstamo</v>
          </cell>
          <cell r="H13">
            <v>44222</v>
          </cell>
          <cell r="J13" t="str">
            <v>Costo total mensual del crédito</v>
          </cell>
          <cell r="K13">
            <v>1.0957423877031136E-2</v>
          </cell>
        </row>
        <row r="14">
          <cell r="F14">
            <v>12</v>
          </cell>
          <cell r="G14" t="str">
            <v>Fecha Final del préstamo</v>
          </cell>
          <cell r="H14">
            <v>45684</v>
          </cell>
          <cell r="J14" t="str">
            <v>T.A.E. (CAT) real</v>
          </cell>
          <cell r="K14">
            <v>0.13971008110581518</v>
          </cell>
        </row>
        <row r="15">
          <cell r="F15" t="str">
            <v>Pagos adicionales opcionales</v>
          </cell>
        </row>
        <row r="18">
          <cell r="A18" t="str">
            <v>Nº Pago</v>
          </cell>
          <cell r="B18" t="str">
            <v>Fecha de pago</v>
          </cell>
          <cell r="E18" t="str">
            <v>Dias</v>
          </cell>
          <cell r="F18" t="str">
            <v>Saldo inicial</v>
          </cell>
          <cell r="G18" t="str">
            <v>Pago programado</v>
          </cell>
          <cell r="H18" t="str">
            <v>Abono Capital</v>
          </cell>
          <cell r="I18" t="str">
            <v>Interés</v>
          </cell>
          <cell r="J18" t="str">
            <v>Saldo final</v>
          </cell>
          <cell r="K18" t="str">
            <v>Interés acumulativo</v>
          </cell>
        </row>
        <row r="19">
          <cell r="G19">
            <v>-99750</v>
          </cell>
        </row>
        <row r="20">
          <cell r="A20">
            <v>1</v>
          </cell>
          <cell r="B20">
            <v>44253</v>
          </cell>
          <cell r="C20">
            <v>44253</v>
          </cell>
          <cell r="D20" t="str">
            <v/>
          </cell>
          <cell r="E20">
            <v>30</v>
          </cell>
          <cell r="F20">
            <v>100000</v>
          </cell>
          <cell r="G20">
            <v>3166.6329999999998</v>
          </cell>
          <cell r="H20">
            <v>2083.333333</v>
          </cell>
          <cell r="I20">
            <v>1083.3</v>
          </cell>
          <cell r="J20">
            <v>97916.666666999998</v>
          </cell>
          <cell r="K20">
            <v>1083.3</v>
          </cell>
        </row>
        <row r="21">
          <cell r="A21">
            <v>2</v>
          </cell>
          <cell r="B21">
            <v>44281</v>
          </cell>
          <cell r="C21">
            <v>44281</v>
          </cell>
          <cell r="D21" t="str">
            <v/>
          </cell>
          <cell r="E21">
            <v>30</v>
          </cell>
          <cell r="F21">
            <v>97916.666666999998</v>
          </cell>
          <cell r="G21">
            <v>3144.1329999999998</v>
          </cell>
          <cell r="H21">
            <v>2083.333333</v>
          </cell>
          <cell r="I21">
            <v>1060.8</v>
          </cell>
          <cell r="J21">
            <v>95833.333333999995</v>
          </cell>
          <cell r="K21">
            <v>2144.1</v>
          </cell>
        </row>
        <row r="22">
          <cell r="A22">
            <v>3</v>
          </cell>
          <cell r="B22">
            <v>44312</v>
          </cell>
          <cell r="C22">
            <v>44312</v>
          </cell>
          <cell r="D22" t="str">
            <v/>
          </cell>
          <cell r="E22">
            <v>30</v>
          </cell>
          <cell r="F22">
            <v>95833.333333999995</v>
          </cell>
          <cell r="G22">
            <v>3121.6329999999998</v>
          </cell>
          <cell r="H22">
            <v>2083.333333</v>
          </cell>
          <cell r="I22">
            <v>1038.3</v>
          </cell>
          <cell r="J22">
            <v>93750.000000999993</v>
          </cell>
          <cell r="K22">
            <v>3182.3999999999996</v>
          </cell>
        </row>
        <row r="23">
          <cell r="A23">
            <v>4</v>
          </cell>
          <cell r="B23">
            <v>44342</v>
          </cell>
          <cell r="C23">
            <v>44342</v>
          </cell>
          <cell r="D23" t="str">
            <v/>
          </cell>
          <cell r="E23">
            <v>30</v>
          </cell>
          <cell r="F23">
            <v>93750.000000999993</v>
          </cell>
          <cell r="G23">
            <v>3098.8330000000001</v>
          </cell>
          <cell r="H23">
            <v>2083.333333</v>
          </cell>
          <cell r="I23">
            <v>1015.5</v>
          </cell>
          <cell r="J23">
            <v>91666.666668000005</v>
          </cell>
          <cell r="K23">
            <v>4197.8999999999996</v>
          </cell>
        </row>
        <row r="24">
          <cell r="A24">
            <v>5</v>
          </cell>
          <cell r="B24">
            <v>44373</v>
          </cell>
          <cell r="C24">
            <v>44373</v>
          </cell>
          <cell r="D24" t="str">
            <v/>
          </cell>
          <cell r="E24">
            <v>30</v>
          </cell>
          <cell r="F24">
            <v>91666.666668000005</v>
          </cell>
          <cell r="G24">
            <v>3076.3330000000001</v>
          </cell>
          <cell r="H24">
            <v>2083.333333</v>
          </cell>
          <cell r="I24">
            <v>993</v>
          </cell>
          <cell r="J24">
            <v>89583.333335000003</v>
          </cell>
          <cell r="K24">
            <v>5190.8999999999996</v>
          </cell>
        </row>
        <row r="25">
          <cell r="A25">
            <v>6</v>
          </cell>
          <cell r="B25">
            <v>44403</v>
          </cell>
          <cell r="C25">
            <v>44403</v>
          </cell>
          <cell r="D25" t="str">
            <v/>
          </cell>
          <cell r="E25">
            <v>30</v>
          </cell>
          <cell r="F25">
            <v>89583.333335000003</v>
          </cell>
          <cell r="G25">
            <v>3053.8330000000001</v>
          </cell>
          <cell r="H25">
            <v>2083.333333</v>
          </cell>
          <cell r="I25">
            <v>970.5</v>
          </cell>
          <cell r="J25">
            <v>87500.000002000001</v>
          </cell>
          <cell r="K25">
            <v>6161.4</v>
          </cell>
        </row>
        <row r="26">
          <cell r="A26">
            <v>7</v>
          </cell>
          <cell r="B26">
            <v>44434</v>
          </cell>
          <cell r="C26">
            <v>44434</v>
          </cell>
          <cell r="D26" t="str">
            <v/>
          </cell>
          <cell r="E26">
            <v>30</v>
          </cell>
          <cell r="F26">
            <v>87500.000002000001</v>
          </cell>
          <cell r="G26">
            <v>3031.3330000000001</v>
          </cell>
          <cell r="H26">
            <v>2083.333333</v>
          </cell>
          <cell r="I26">
            <v>948</v>
          </cell>
          <cell r="J26">
            <v>85416.666668999998</v>
          </cell>
          <cell r="K26">
            <v>7109.4</v>
          </cell>
        </row>
        <row r="27">
          <cell r="A27">
            <v>8</v>
          </cell>
          <cell r="B27">
            <v>44466</v>
          </cell>
          <cell r="C27">
            <v>44465</v>
          </cell>
          <cell r="D27">
            <v>1</v>
          </cell>
          <cell r="E27">
            <v>31</v>
          </cell>
          <cell r="F27">
            <v>85416.666668999998</v>
          </cell>
          <cell r="G27">
            <v>3039.373</v>
          </cell>
          <cell r="H27">
            <v>2083.333333</v>
          </cell>
          <cell r="I27">
            <v>956.04</v>
          </cell>
          <cell r="J27">
            <v>83333.333335999996</v>
          </cell>
          <cell r="K27">
            <v>8065.44</v>
          </cell>
        </row>
        <row r="28">
          <cell r="A28">
            <v>9</v>
          </cell>
          <cell r="B28">
            <v>44495</v>
          </cell>
          <cell r="C28">
            <v>44495</v>
          </cell>
          <cell r="D28" t="str">
            <v/>
          </cell>
          <cell r="E28">
            <v>29</v>
          </cell>
          <cell r="F28">
            <v>83333.333335999996</v>
          </cell>
          <cell r="G28">
            <v>2955.9430000000002</v>
          </cell>
          <cell r="H28">
            <v>2083.333333</v>
          </cell>
          <cell r="I28">
            <v>872.61</v>
          </cell>
          <cell r="J28">
            <v>81250.000002999994</v>
          </cell>
          <cell r="K28">
            <v>8938.0499999999993</v>
          </cell>
        </row>
        <row r="29">
          <cell r="A29">
            <v>10</v>
          </cell>
          <cell r="B29">
            <v>44526</v>
          </cell>
          <cell r="C29">
            <v>44526</v>
          </cell>
          <cell r="D29" t="str">
            <v/>
          </cell>
          <cell r="E29">
            <v>30</v>
          </cell>
          <cell r="F29">
            <v>81250.000002999994</v>
          </cell>
          <cell r="G29">
            <v>2963.5329999999999</v>
          </cell>
          <cell r="H29">
            <v>2083.333333</v>
          </cell>
          <cell r="I29">
            <v>880.2</v>
          </cell>
          <cell r="J29">
            <v>79166.666670000006</v>
          </cell>
          <cell r="K29">
            <v>9818.25</v>
          </cell>
        </row>
        <row r="30">
          <cell r="A30">
            <v>11</v>
          </cell>
          <cell r="B30">
            <v>44557</v>
          </cell>
          <cell r="C30">
            <v>44556</v>
          </cell>
          <cell r="D30">
            <v>1</v>
          </cell>
          <cell r="E30">
            <v>31</v>
          </cell>
          <cell r="F30">
            <v>79166.666670000006</v>
          </cell>
          <cell r="G30">
            <v>2969.623</v>
          </cell>
          <cell r="H30">
            <v>2083.333333</v>
          </cell>
          <cell r="I30">
            <v>886.29</v>
          </cell>
          <cell r="J30">
            <v>77083.333337000004</v>
          </cell>
          <cell r="K30">
            <v>10704.54</v>
          </cell>
        </row>
        <row r="31">
          <cell r="A31">
            <v>12</v>
          </cell>
          <cell r="B31">
            <v>44587</v>
          </cell>
          <cell r="C31">
            <v>44587</v>
          </cell>
          <cell r="D31" t="str">
            <v/>
          </cell>
          <cell r="E31">
            <v>29</v>
          </cell>
          <cell r="F31">
            <v>77083.333337000004</v>
          </cell>
          <cell r="G31">
            <v>2890.6930000000002</v>
          </cell>
          <cell r="H31">
            <v>2083.333333</v>
          </cell>
          <cell r="I31">
            <v>807.36</v>
          </cell>
          <cell r="J31">
            <v>75000.000004000001</v>
          </cell>
          <cell r="K31">
            <v>11511.900000000001</v>
          </cell>
        </row>
        <row r="32">
          <cell r="A32">
            <v>13</v>
          </cell>
          <cell r="B32">
            <v>44618</v>
          </cell>
          <cell r="C32">
            <v>44618</v>
          </cell>
          <cell r="D32" t="str">
            <v/>
          </cell>
          <cell r="E32">
            <v>30</v>
          </cell>
          <cell r="F32">
            <v>75000.000004000001</v>
          </cell>
          <cell r="G32">
            <v>2895.7330000000002</v>
          </cell>
          <cell r="H32">
            <v>2083.333333</v>
          </cell>
          <cell r="I32">
            <v>812.4</v>
          </cell>
          <cell r="J32">
            <v>72916.666670999999</v>
          </cell>
          <cell r="K32">
            <v>12324.300000000001</v>
          </cell>
        </row>
        <row r="33">
          <cell r="A33">
            <v>14</v>
          </cell>
          <cell r="B33">
            <v>44646</v>
          </cell>
          <cell r="C33">
            <v>44646</v>
          </cell>
          <cell r="D33" t="str">
            <v/>
          </cell>
          <cell r="E33">
            <v>30</v>
          </cell>
          <cell r="F33">
            <v>72916.666670999999</v>
          </cell>
          <cell r="G33">
            <v>2873.2330000000002</v>
          </cell>
          <cell r="H33">
            <v>2083.333333</v>
          </cell>
          <cell r="I33">
            <v>789.9</v>
          </cell>
          <cell r="J33">
            <v>70833.333337999997</v>
          </cell>
          <cell r="K33">
            <v>13114.2</v>
          </cell>
        </row>
        <row r="34">
          <cell r="A34">
            <v>15</v>
          </cell>
          <cell r="B34">
            <v>44677</v>
          </cell>
          <cell r="C34">
            <v>44677</v>
          </cell>
          <cell r="D34" t="str">
            <v/>
          </cell>
          <cell r="E34">
            <v>30</v>
          </cell>
          <cell r="F34">
            <v>70833.333337999997</v>
          </cell>
          <cell r="G34">
            <v>2850.7330000000002</v>
          </cell>
          <cell r="H34">
            <v>2083.333333</v>
          </cell>
          <cell r="I34">
            <v>767.4</v>
          </cell>
          <cell r="J34">
            <v>68750.000004999994</v>
          </cell>
          <cell r="K34">
            <v>13881.6</v>
          </cell>
        </row>
        <row r="35">
          <cell r="A35">
            <v>16</v>
          </cell>
          <cell r="B35">
            <v>44707</v>
          </cell>
          <cell r="C35">
            <v>44707</v>
          </cell>
          <cell r="D35" t="str">
            <v/>
          </cell>
          <cell r="E35">
            <v>30</v>
          </cell>
          <cell r="F35">
            <v>68750.000004999994</v>
          </cell>
          <cell r="G35">
            <v>2828.2330000000002</v>
          </cell>
          <cell r="H35">
            <v>2083.333333</v>
          </cell>
          <cell r="I35">
            <v>744.9</v>
          </cell>
          <cell r="J35">
            <v>66666.666672000007</v>
          </cell>
          <cell r="K35">
            <v>14626.5</v>
          </cell>
        </row>
        <row r="36">
          <cell r="A36">
            <v>17</v>
          </cell>
          <cell r="B36">
            <v>44739</v>
          </cell>
          <cell r="C36">
            <v>44738</v>
          </cell>
          <cell r="D36">
            <v>1</v>
          </cell>
          <cell r="E36">
            <v>31</v>
          </cell>
          <cell r="F36">
            <v>66666.666672000007</v>
          </cell>
          <cell r="G36">
            <v>2829.5030000000002</v>
          </cell>
          <cell r="H36">
            <v>2083.333333</v>
          </cell>
          <cell r="I36">
            <v>746.17</v>
          </cell>
          <cell r="J36">
            <v>64583.333338999997</v>
          </cell>
          <cell r="K36">
            <v>15372.67</v>
          </cell>
        </row>
        <row r="37">
          <cell r="A37">
            <v>18</v>
          </cell>
          <cell r="B37">
            <v>44768</v>
          </cell>
          <cell r="C37">
            <v>44768</v>
          </cell>
          <cell r="D37" t="str">
            <v/>
          </cell>
          <cell r="E37">
            <v>29</v>
          </cell>
          <cell r="F37">
            <v>64583.333338999997</v>
          </cell>
          <cell r="G37">
            <v>2759.6129999999998</v>
          </cell>
          <cell r="H37">
            <v>2083.333333</v>
          </cell>
          <cell r="I37">
            <v>676.28</v>
          </cell>
          <cell r="J37">
            <v>62500.000006000002</v>
          </cell>
          <cell r="K37">
            <v>16048.95</v>
          </cell>
        </row>
        <row r="38">
          <cell r="A38">
            <v>19</v>
          </cell>
          <cell r="B38">
            <v>44799</v>
          </cell>
          <cell r="C38">
            <v>44799</v>
          </cell>
          <cell r="D38" t="str">
            <v/>
          </cell>
          <cell r="E38">
            <v>30</v>
          </cell>
          <cell r="F38">
            <v>62500.000006000002</v>
          </cell>
          <cell r="G38">
            <v>2760.433</v>
          </cell>
          <cell r="H38">
            <v>2083.333333</v>
          </cell>
          <cell r="I38">
            <v>677.1</v>
          </cell>
          <cell r="J38">
            <v>60416.666673</v>
          </cell>
          <cell r="K38">
            <v>16726.05</v>
          </cell>
        </row>
        <row r="39">
          <cell r="A39">
            <v>20</v>
          </cell>
          <cell r="B39">
            <v>44830</v>
          </cell>
          <cell r="C39">
            <v>44830</v>
          </cell>
          <cell r="D39" t="str">
            <v/>
          </cell>
          <cell r="E39">
            <v>30</v>
          </cell>
          <cell r="F39">
            <v>60416.666673</v>
          </cell>
          <cell r="G39">
            <v>2737.933</v>
          </cell>
          <cell r="H39">
            <v>2083.333333</v>
          </cell>
          <cell r="I39">
            <v>654.6</v>
          </cell>
          <cell r="J39">
            <v>58333.333339999997</v>
          </cell>
          <cell r="K39">
            <v>17380.649999999998</v>
          </cell>
        </row>
        <row r="40">
          <cell r="A40">
            <v>21</v>
          </cell>
          <cell r="B40">
            <v>44860</v>
          </cell>
          <cell r="C40">
            <v>44860</v>
          </cell>
          <cell r="D40" t="str">
            <v/>
          </cell>
          <cell r="E40">
            <v>30</v>
          </cell>
          <cell r="F40">
            <v>58333.333339999997</v>
          </cell>
          <cell r="G40">
            <v>2715.1329999999998</v>
          </cell>
          <cell r="H40">
            <v>2083.333333</v>
          </cell>
          <cell r="I40">
            <v>631.79999999999995</v>
          </cell>
          <cell r="J40">
            <v>56250.000007000002</v>
          </cell>
          <cell r="K40">
            <v>18012.449999999997</v>
          </cell>
        </row>
        <row r="41">
          <cell r="A41">
            <v>22</v>
          </cell>
          <cell r="B41">
            <v>44891</v>
          </cell>
          <cell r="C41">
            <v>44891</v>
          </cell>
          <cell r="D41" t="str">
            <v/>
          </cell>
          <cell r="E41">
            <v>30</v>
          </cell>
          <cell r="F41">
            <v>56250.000007000002</v>
          </cell>
          <cell r="G41">
            <v>2692.6329999999998</v>
          </cell>
          <cell r="H41">
            <v>2083.333333</v>
          </cell>
          <cell r="I41">
            <v>609.29999999999995</v>
          </cell>
          <cell r="J41">
            <v>54166.666674</v>
          </cell>
          <cell r="K41">
            <v>18621.749999999996</v>
          </cell>
        </row>
        <row r="42">
          <cell r="A42">
            <v>23</v>
          </cell>
          <cell r="B42">
            <v>44921</v>
          </cell>
          <cell r="C42">
            <v>44921</v>
          </cell>
          <cell r="D42" t="str">
            <v/>
          </cell>
          <cell r="E42">
            <v>30</v>
          </cell>
          <cell r="F42">
            <v>54166.666674</v>
          </cell>
          <cell r="G42">
            <v>2670.1329999999998</v>
          </cell>
          <cell r="H42">
            <v>2083.333333</v>
          </cell>
          <cell r="I42">
            <v>586.79999999999995</v>
          </cell>
          <cell r="J42">
            <v>52083.333340999998</v>
          </cell>
          <cell r="K42">
            <v>19208.549999999996</v>
          </cell>
        </row>
        <row r="43">
          <cell r="A43">
            <v>24</v>
          </cell>
          <cell r="B43">
            <v>44952</v>
          </cell>
          <cell r="C43">
            <v>44952</v>
          </cell>
          <cell r="D43" t="str">
            <v/>
          </cell>
          <cell r="E43">
            <v>30</v>
          </cell>
          <cell r="F43">
            <v>52083.333340999998</v>
          </cell>
          <cell r="G43">
            <v>2647.6329999999998</v>
          </cell>
          <cell r="H43">
            <v>2083.333333</v>
          </cell>
          <cell r="I43">
            <v>564.29999999999995</v>
          </cell>
          <cell r="J43">
            <v>50000.000008000003</v>
          </cell>
          <cell r="K43">
            <v>19772.849999999995</v>
          </cell>
        </row>
        <row r="44">
          <cell r="A44">
            <v>25</v>
          </cell>
          <cell r="B44">
            <v>44984</v>
          </cell>
          <cell r="C44">
            <v>44983</v>
          </cell>
          <cell r="D44">
            <v>1</v>
          </cell>
          <cell r="E44">
            <v>31</v>
          </cell>
          <cell r="F44">
            <v>50000.000008000003</v>
          </cell>
          <cell r="G44">
            <v>2643.1930000000002</v>
          </cell>
          <cell r="H44">
            <v>2083.333333</v>
          </cell>
          <cell r="I44">
            <v>559.86</v>
          </cell>
          <cell r="J44">
            <v>47916.666675</v>
          </cell>
          <cell r="K44">
            <v>20332.709999999995</v>
          </cell>
        </row>
        <row r="45">
          <cell r="A45">
            <v>26</v>
          </cell>
          <cell r="B45">
            <v>45012</v>
          </cell>
          <cell r="C45">
            <v>45011</v>
          </cell>
          <cell r="D45">
            <v>1</v>
          </cell>
          <cell r="E45">
            <v>30</v>
          </cell>
          <cell r="F45">
            <v>47916.666675</v>
          </cell>
          <cell r="G45">
            <v>2602.3330000000001</v>
          </cell>
          <cell r="H45">
            <v>2083.333333</v>
          </cell>
          <cell r="I45">
            <v>519</v>
          </cell>
          <cell r="J45">
            <v>45833.333341999998</v>
          </cell>
          <cell r="K45">
            <v>20851.709999999995</v>
          </cell>
        </row>
        <row r="46">
          <cell r="A46">
            <v>27</v>
          </cell>
          <cell r="B46">
            <v>45042</v>
          </cell>
          <cell r="C46">
            <v>45042</v>
          </cell>
          <cell r="D46" t="str">
            <v/>
          </cell>
          <cell r="E46">
            <v>29</v>
          </cell>
          <cell r="F46">
            <v>45833.333341999998</v>
          </cell>
          <cell r="G46">
            <v>2563.2829999999999</v>
          </cell>
          <cell r="H46">
            <v>2083.333333</v>
          </cell>
          <cell r="I46">
            <v>479.95000000000005</v>
          </cell>
          <cell r="J46">
            <v>43750.000009000003</v>
          </cell>
          <cell r="K46">
            <v>21331.659999999996</v>
          </cell>
        </row>
        <row r="47">
          <cell r="A47">
            <v>28</v>
          </cell>
          <cell r="B47">
            <v>45072</v>
          </cell>
          <cell r="C47">
            <v>45072</v>
          </cell>
          <cell r="D47" t="str">
            <v/>
          </cell>
          <cell r="E47">
            <v>30</v>
          </cell>
          <cell r="F47">
            <v>43750.000009000003</v>
          </cell>
          <cell r="G47">
            <v>2557.3330000000001</v>
          </cell>
          <cell r="H47">
            <v>2083.333333</v>
          </cell>
          <cell r="I47">
            <v>474</v>
          </cell>
          <cell r="J47">
            <v>41666.666676000001</v>
          </cell>
          <cell r="K47">
            <v>21805.659999999996</v>
          </cell>
        </row>
        <row r="48">
          <cell r="A48">
            <v>29</v>
          </cell>
          <cell r="B48">
            <v>45103</v>
          </cell>
          <cell r="C48">
            <v>45103</v>
          </cell>
          <cell r="D48" t="str">
            <v/>
          </cell>
          <cell r="E48">
            <v>30</v>
          </cell>
          <cell r="F48">
            <v>41666.666676000001</v>
          </cell>
          <cell r="G48">
            <v>2534.8330000000001</v>
          </cell>
          <cell r="H48">
            <v>2083.333333</v>
          </cell>
          <cell r="I48">
            <v>451.5</v>
          </cell>
          <cell r="J48">
            <v>39583.333342999998</v>
          </cell>
          <cell r="K48">
            <v>22257.159999999996</v>
          </cell>
        </row>
        <row r="49">
          <cell r="A49">
            <v>30</v>
          </cell>
          <cell r="B49">
            <v>45133</v>
          </cell>
          <cell r="C49">
            <v>45133</v>
          </cell>
          <cell r="D49" t="str">
            <v/>
          </cell>
          <cell r="E49">
            <v>30</v>
          </cell>
          <cell r="F49">
            <v>39583.333342999998</v>
          </cell>
          <cell r="G49">
            <v>2512.0329999999999</v>
          </cell>
          <cell r="H49">
            <v>2083.333333</v>
          </cell>
          <cell r="I49">
            <v>428.7</v>
          </cell>
          <cell r="J49">
            <v>37500.000010000003</v>
          </cell>
          <cell r="K49">
            <v>22685.859999999997</v>
          </cell>
        </row>
        <row r="50">
          <cell r="A50">
            <v>31</v>
          </cell>
          <cell r="B50">
            <v>45164</v>
          </cell>
          <cell r="C50">
            <v>45164</v>
          </cell>
          <cell r="D50" t="str">
            <v/>
          </cell>
          <cell r="E50">
            <v>30</v>
          </cell>
          <cell r="F50">
            <v>37500.000010000003</v>
          </cell>
          <cell r="G50">
            <v>2489.5329999999999</v>
          </cell>
          <cell r="H50">
            <v>2083.333333</v>
          </cell>
          <cell r="I50">
            <v>406.2</v>
          </cell>
          <cell r="J50">
            <v>35416.666677000001</v>
          </cell>
          <cell r="K50">
            <v>23092.059999999998</v>
          </cell>
        </row>
        <row r="51">
          <cell r="A51">
            <v>32</v>
          </cell>
          <cell r="B51">
            <v>45195</v>
          </cell>
          <cell r="C51">
            <v>45195</v>
          </cell>
          <cell r="D51" t="str">
            <v/>
          </cell>
          <cell r="E51">
            <v>30</v>
          </cell>
          <cell r="F51">
            <v>35416.666677000001</v>
          </cell>
          <cell r="G51">
            <v>2467.0329999999999</v>
          </cell>
          <cell r="H51">
            <v>2083.333333</v>
          </cell>
          <cell r="I51">
            <v>383.7</v>
          </cell>
          <cell r="J51">
            <v>33333.333343999999</v>
          </cell>
          <cell r="K51">
            <v>23475.759999999998</v>
          </cell>
        </row>
        <row r="52">
          <cell r="A52">
            <v>33</v>
          </cell>
          <cell r="B52">
            <v>45225</v>
          </cell>
          <cell r="C52">
            <v>45225</v>
          </cell>
          <cell r="D52" t="str">
            <v/>
          </cell>
          <cell r="E52">
            <v>30</v>
          </cell>
          <cell r="F52">
            <v>33333.333343999999</v>
          </cell>
          <cell r="G52">
            <v>2444.5329999999999</v>
          </cell>
          <cell r="H52">
            <v>2083.333333</v>
          </cell>
          <cell r="I52">
            <v>361.2</v>
          </cell>
          <cell r="J52">
            <v>31250.000011</v>
          </cell>
          <cell r="K52">
            <v>23836.959999999999</v>
          </cell>
        </row>
        <row r="53">
          <cell r="A53">
            <v>34</v>
          </cell>
          <cell r="B53">
            <v>45257</v>
          </cell>
          <cell r="C53">
            <v>45256</v>
          </cell>
          <cell r="D53">
            <v>1</v>
          </cell>
          <cell r="E53">
            <v>31</v>
          </cell>
          <cell r="F53">
            <v>31250.000011</v>
          </cell>
          <cell r="G53">
            <v>2433.0129999999999</v>
          </cell>
          <cell r="H53">
            <v>2083.333333</v>
          </cell>
          <cell r="I53">
            <v>349.68</v>
          </cell>
          <cell r="J53">
            <v>29166.666678000001</v>
          </cell>
          <cell r="K53">
            <v>24186.639999999999</v>
          </cell>
        </row>
        <row r="54">
          <cell r="A54">
            <v>35</v>
          </cell>
          <cell r="B54">
            <v>45286</v>
          </cell>
          <cell r="C54">
            <v>45286</v>
          </cell>
          <cell r="D54" t="str">
            <v/>
          </cell>
          <cell r="E54">
            <v>29</v>
          </cell>
          <cell r="F54">
            <v>29166.666678000001</v>
          </cell>
          <cell r="G54">
            <v>2388.703</v>
          </cell>
          <cell r="H54">
            <v>2083.333333</v>
          </cell>
          <cell r="I54">
            <v>305.37</v>
          </cell>
          <cell r="J54">
            <v>27083.333344999999</v>
          </cell>
          <cell r="K54">
            <v>24492.01</v>
          </cell>
        </row>
        <row r="55">
          <cell r="A55">
            <v>36</v>
          </cell>
          <cell r="B55">
            <v>45317</v>
          </cell>
          <cell r="C55">
            <v>45317</v>
          </cell>
          <cell r="D55" t="str">
            <v/>
          </cell>
          <cell r="E55">
            <v>30</v>
          </cell>
          <cell r="F55">
            <v>27083.333344999999</v>
          </cell>
          <cell r="G55">
            <v>2376.7330000000002</v>
          </cell>
          <cell r="H55">
            <v>2083.333333</v>
          </cell>
          <cell r="I55">
            <v>293.39999999999998</v>
          </cell>
          <cell r="J55">
            <v>25000.000012</v>
          </cell>
          <cell r="K55">
            <v>24785.41</v>
          </cell>
        </row>
        <row r="56">
          <cell r="A56">
            <v>37</v>
          </cell>
          <cell r="B56">
            <v>45348</v>
          </cell>
          <cell r="C56">
            <v>45348</v>
          </cell>
          <cell r="D56" t="str">
            <v/>
          </cell>
          <cell r="E56">
            <v>30</v>
          </cell>
          <cell r="F56">
            <v>25000.000012</v>
          </cell>
          <cell r="G56">
            <v>2354.2330000000002</v>
          </cell>
          <cell r="H56">
            <v>2083.333333</v>
          </cell>
          <cell r="I56">
            <v>270.89999999999998</v>
          </cell>
          <cell r="J56">
            <v>22916.666679000002</v>
          </cell>
          <cell r="K56">
            <v>25056.31</v>
          </cell>
        </row>
        <row r="57">
          <cell r="A57">
            <v>38</v>
          </cell>
          <cell r="B57">
            <v>45377</v>
          </cell>
          <cell r="C57">
            <v>45377</v>
          </cell>
          <cell r="D57" t="str">
            <v/>
          </cell>
          <cell r="E57">
            <v>30</v>
          </cell>
          <cell r="F57">
            <v>22916.666679000002</v>
          </cell>
          <cell r="G57">
            <v>2331.7330000000002</v>
          </cell>
          <cell r="H57">
            <v>2083.333333</v>
          </cell>
          <cell r="I57">
            <v>248.39999999999998</v>
          </cell>
          <cell r="J57">
            <v>20833.333345999999</v>
          </cell>
          <cell r="K57">
            <v>25304.710000000003</v>
          </cell>
        </row>
        <row r="58">
          <cell r="A58">
            <v>39</v>
          </cell>
          <cell r="B58">
            <v>45408</v>
          </cell>
          <cell r="C58">
            <v>45408</v>
          </cell>
          <cell r="D58" t="str">
            <v/>
          </cell>
          <cell r="E58">
            <v>30</v>
          </cell>
          <cell r="F58">
            <v>20833.333345999999</v>
          </cell>
          <cell r="G58">
            <v>2308.933</v>
          </cell>
          <cell r="H58">
            <v>2083.333333</v>
          </cell>
          <cell r="I58">
            <v>225.6</v>
          </cell>
          <cell r="J58">
            <v>18750.000013000001</v>
          </cell>
          <cell r="K58">
            <v>25530.31</v>
          </cell>
        </row>
        <row r="59">
          <cell r="A59">
            <v>40</v>
          </cell>
          <cell r="B59">
            <v>45439</v>
          </cell>
          <cell r="C59">
            <v>45438</v>
          </cell>
          <cell r="D59">
            <v>1</v>
          </cell>
          <cell r="E59">
            <v>31</v>
          </cell>
          <cell r="F59">
            <v>18750.000013000001</v>
          </cell>
          <cell r="G59">
            <v>2293.203</v>
          </cell>
          <cell r="H59">
            <v>2083.333333</v>
          </cell>
          <cell r="I59">
            <v>209.86999999999998</v>
          </cell>
          <cell r="J59">
            <v>16666.666679999998</v>
          </cell>
          <cell r="K59">
            <v>25740.18</v>
          </cell>
        </row>
        <row r="60">
          <cell r="A60">
            <v>41</v>
          </cell>
          <cell r="B60">
            <v>45469</v>
          </cell>
          <cell r="C60">
            <v>45469</v>
          </cell>
          <cell r="D60" t="str">
            <v/>
          </cell>
          <cell r="E60">
            <v>29</v>
          </cell>
          <cell r="F60">
            <v>16666.666679999998</v>
          </cell>
          <cell r="G60">
            <v>2257.913</v>
          </cell>
          <cell r="H60">
            <v>2083.333333</v>
          </cell>
          <cell r="I60">
            <v>174.57999999999998</v>
          </cell>
          <cell r="J60">
            <v>14583.333347</v>
          </cell>
          <cell r="K60">
            <v>25914.760000000002</v>
          </cell>
        </row>
        <row r="61">
          <cell r="A61">
            <v>42</v>
          </cell>
          <cell r="B61">
            <v>45499</v>
          </cell>
          <cell r="C61">
            <v>45499</v>
          </cell>
          <cell r="D61" t="str">
            <v/>
          </cell>
          <cell r="E61">
            <v>30</v>
          </cell>
          <cell r="F61">
            <v>14583.333347</v>
          </cell>
          <cell r="G61">
            <v>2241.433</v>
          </cell>
          <cell r="H61">
            <v>2083.333333</v>
          </cell>
          <cell r="I61">
            <v>158.1</v>
          </cell>
          <cell r="J61">
            <v>12500.000013999999</v>
          </cell>
          <cell r="K61">
            <v>26072.86</v>
          </cell>
        </row>
        <row r="62">
          <cell r="A62">
            <v>43</v>
          </cell>
          <cell r="B62">
            <v>45530</v>
          </cell>
          <cell r="C62">
            <v>45530</v>
          </cell>
          <cell r="D62" t="str">
            <v/>
          </cell>
          <cell r="E62">
            <v>30</v>
          </cell>
          <cell r="F62">
            <v>12500.000013999999</v>
          </cell>
          <cell r="G62">
            <v>2218.6329999999998</v>
          </cell>
          <cell r="H62">
            <v>2083.333333</v>
          </cell>
          <cell r="I62">
            <v>135.29999999999998</v>
          </cell>
          <cell r="J62">
            <v>10416.666681000001</v>
          </cell>
          <cell r="K62">
            <v>26208.16</v>
          </cell>
        </row>
        <row r="63">
          <cell r="A63">
            <v>44</v>
          </cell>
          <cell r="B63">
            <v>45561</v>
          </cell>
          <cell r="C63">
            <v>45561</v>
          </cell>
          <cell r="D63" t="str">
            <v/>
          </cell>
          <cell r="E63">
            <v>30</v>
          </cell>
          <cell r="F63">
            <v>10416.666681000001</v>
          </cell>
          <cell r="G63">
            <v>2196.1329999999998</v>
          </cell>
          <cell r="H63">
            <v>2083.333333</v>
          </cell>
          <cell r="I63">
            <v>112.8</v>
          </cell>
          <cell r="J63">
            <v>8333.3333480000001</v>
          </cell>
          <cell r="K63">
            <v>26320.959999999999</v>
          </cell>
        </row>
        <row r="64">
          <cell r="A64">
            <v>45</v>
          </cell>
          <cell r="B64">
            <v>45591</v>
          </cell>
          <cell r="C64">
            <v>45591</v>
          </cell>
          <cell r="D64" t="str">
            <v/>
          </cell>
          <cell r="E64">
            <v>30</v>
          </cell>
          <cell r="F64">
            <v>8333.3333480000001</v>
          </cell>
          <cell r="G64">
            <v>2173.6329999999998</v>
          </cell>
          <cell r="H64">
            <v>2083.333333</v>
          </cell>
          <cell r="I64">
            <v>90.3</v>
          </cell>
          <cell r="J64">
            <v>6250.0000149999996</v>
          </cell>
          <cell r="K64">
            <v>26411.26</v>
          </cell>
        </row>
        <row r="65">
          <cell r="A65">
            <v>46</v>
          </cell>
          <cell r="B65">
            <v>45622</v>
          </cell>
          <cell r="C65">
            <v>45622</v>
          </cell>
          <cell r="D65" t="str">
            <v/>
          </cell>
          <cell r="E65">
            <v>30</v>
          </cell>
          <cell r="F65">
            <v>6250.0000149999996</v>
          </cell>
          <cell r="G65">
            <v>2151.1329999999998</v>
          </cell>
          <cell r="H65">
            <v>2083.333333</v>
          </cell>
          <cell r="I65">
            <v>67.8</v>
          </cell>
          <cell r="J65">
            <v>4166.666682</v>
          </cell>
          <cell r="K65">
            <v>26479.059999999998</v>
          </cell>
        </row>
        <row r="66">
          <cell r="A66">
            <v>47</v>
          </cell>
          <cell r="B66">
            <v>45652</v>
          </cell>
          <cell r="C66">
            <v>45652</v>
          </cell>
          <cell r="D66" t="str">
            <v/>
          </cell>
          <cell r="E66">
            <v>30</v>
          </cell>
          <cell r="F66">
            <v>4166.666682</v>
          </cell>
          <cell r="G66">
            <v>2128.3330000000001</v>
          </cell>
          <cell r="H66">
            <v>2083.333333</v>
          </cell>
          <cell r="I66">
            <v>45</v>
          </cell>
          <cell r="J66">
            <v>2083.333349</v>
          </cell>
          <cell r="K66">
            <v>26524.059999999998</v>
          </cell>
        </row>
        <row r="67">
          <cell r="A67">
            <v>48</v>
          </cell>
          <cell r="B67">
            <v>45684</v>
          </cell>
          <cell r="C67">
            <v>45683</v>
          </cell>
          <cell r="D67">
            <v>1</v>
          </cell>
          <cell r="E67">
            <v>31</v>
          </cell>
          <cell r="F67">
            <v>2083.333349</v>
          </cell>
          <cell r="G67">
            <v>2106.5830000000001</v>
          </cell>
          <cell r="H67">
            <v>2083.333333</v>
          </cell>
          <cell r="I67">
            <v>23.25</v>
          </cell>
          <cell r="J67">
            <v>1.5999999999999999E-5</v>
          </cell>
          <cell r="K67">
            <v>26547.309999999998</v>
          </cell>
        </row>
        <row r="68">
          <cell r="A68">
            <v>49</v>
          </cell>
          <cell r="B68">
            <v>45714</v>
          </cell>
          <cell r="C68">
            <v>45714</v>
          </cell>
          <cell r="D68" t="str">
            <v/>
          </cell>
          <cell r="E68">
            <v>29</v>
          </cell>
          <cell r="F68">
            <v>1.5999999999999999E-5</v>
          </cell>
          <cell r="G68">
            <v>2083.3330000000001</v>
          </cell>
          <cell r="H68">
            <v>2083.333333</v>
          </cell>
          <cell r="I68">
            <v>0</v>
          </cell>
          <cell r="J68">
            <v>-2083.3333170000001</v>
          </cell>
          <cell r="K68">
            <v>26547.309999999998</v>
          </cell>
        </row>
        <row r="69">
          <cell r="A69">
            <v>50</v>
          </cell>
          <cell r="B69">
            <v>45742</v>
          </cell>
          <cell r="C69">
            <v>45742</v>
          </cell>
          <cell r="D69" t="str">
            <v/>
          </cell>
          <cell r="E69">
            <v>30</v>
          </cell>
          <cell r="F69">
            <v>-2083.3333170000001</v>
          </cell>
          <cell r="G69">
            <v>2060.8330000000001</v>
          </cell>
          <cell r="H69">
            <v>2083.333333</v>
          </cell>
          <cell r="I69">
            <v>-22.5</v>
          </cell>
          <cell r="J69">
            <v>-4166.6666500000001</v>
          </cell>
          <cell r="K69">
            <v>26524.809999999998</v>
          </cell>
        </row>
        <row r="70">
          <cell r="A70">
            <v>51</v>
          </cell>
          <cell r="B70">
            <v>45773</v>
          </cell>
          <cell r="C70">
            <v>45773</v>
          </cell>
          <cell r="D70" t="str">
            <v/>
          </cell>
          <cell r="E70">
            <v>30</v>
          </cell>
          <cell r="F70">
            <v>-4166.6666500000001</v>
          </cell>
          <cell r="G70">
            <v>2038.3330000000001</v>
          </cell>
          <cell r="H70">
            <v>2083.333333</v>
          </cell>
          <cell r="I70">
            <v>-45</v>
          </cell>
          <cell r="J70">
            <v>-6249.9999829999997</v>
          </cell>
          <cell r="K70">
            <v>26479.809999999998</v>
          </cell>
        </row>
        <row r="71">
          <cell r="A71">
            <v>52</v>
          </cell>
          <cell r="B71">
            <v>45803</v>
          </cell>
          <cell r="C71">
            <v>45803</v>
          </cell>
          <cell r="D71" t="str">
            <v/>
          </cell>
          <cell r="E71">
            <v>30</v>
          </cell>
          <cell r="F71">
            <v>-6249.9999829999997</v>
          </cell>
          <cell r="G71">
            <v>2015.5329999999999</v>
          </cell>
          <cell r="H71">
            <v>2083.333333</v>
          </cell>
          <cell r="I71">
            <v>-67.8</v>
          </cell>
          <cell r="J71">
            <v>-8333.3333160000002</v>
          </cell>
          <cell r="K71">
            <v>26412.01</v>
          </cell>
        </row>
        <row r="72">
          <cell r="A72">
            <v>53</v>
          </cell>
          <cell r="B72">
            <v>45834</v>
          </cell>
          <cell r="C72">
            <v>45834</v>
          </cell>
          <cell r="D72" t="str">
            <v/>
          </cell>
          <cell r="E72">
            <v>30</v>
          </cell>
          <cell r="F72">
            <v>-8333.3333160000002</v>
          </cell>
          <cell r="G72">
            <v>1993.0329999999999</v>
          </cell>
          <cell r="H72">
            <v>2083.333333</v>
          </cell>
          <cell r="I72">
            <v>-90.3</v>
          </cell>
          <cell r="J72">
            <v>-10416.666649000001</v>
          </cell>
          <cell r="K72">
            <v>26321.71</v>
          </cell>
        </row>
        <row r="73">
          <cell r="A73">
            <v>54</v>
          </cell>
          <cell r="B73">
            <v>45864</v>
          </cell>
          <cell r="C73">
            <v>45864</v>
          </cell>
          <cell r="D73" t="str">
            <v/>
          </cell>
          <cell r="E73">
            <v>30</v>
          </cell>
          <cell r="F73">
            <v>-10416.666649000001</v>
          </cell>
          <cell r="G73">
            <v>1970.5329999999999</v>
          </cell>
          <cell r="H73">
            <v>2083.333333</v>
          </cell>
          <cell r="I73">
            <v>-112.8</v>
          </cell>
          <cell r="J73">
            <v>-12499.999981999999</v>
          </cell>
          <cell r="K73">
            <v>26208.91</v>
          </cell>
        </row>
        <row r="74">
          <cell r="A74">
            <v>55</v>
          </cell>
          <cell r="B74">
            <v>45895</v>
          </cell>
          <cell r="C74">
            <v>45895</v>
          </cell>
          <cell r="D74" t="str">
            <v/>
          </cell>
          <cell r="E74">
            <v>30</v>
          </cell>
          <cell r="F74">
            <v>-12499.999981999999</v>
          </cell>
          <cell r="G74">
            <v>1948.0329999999999</v>
          </cell>
          <cell r="H74">
            <v>2083.333333</v>
          </cell>
          <cell r="I74">
            <v>-135.29999999999998</v>
          </cell>
          <cell r="J74">
            <v>-14583.333315</v>
          </cell>
          <cell r="K74">
            <v>26073.61</v>
          </cell>
        </row>
        <row r="75">
          <cell r="A75">
            <v>56</v>
          </cell>
          <cell r="B75">
            <v>45926</v>
          </cell>
          <cell r="C75">
            <v>45926</v>
          </cell>
          <cell r="D75" t="str">
            <v/>
          </cell>
          <cell r="E75">
            <v>30</v>
          </cell>
          <cell r="F75">
            <v>-14583.333315</v>
          </cell>
          <cell r="G75">
            <v>1925.2329999999999</v>
          </cell>
          <cell r="H75">
            <v>2083.333333</v>
          </cell>
          <cell r="I75">
            <v>-158.1</v>
          </cell>
          <cell r="J75">
            <v>-16666.666647999999</v>
          </cell>
          <cell r="K75">
            <v>25915.510000000002</v>
          </cell>
        </row>
        <row r="76">
          <cell r="A76">
            <v>57</v>
          </cell>
          <cell r="B76">
            <v>45957</v>
          </cell>
          <cell r="C76">
            <v>45956</v>
          </cell>
          <cell r="D76">
            <v>1</v>
          </cell>
          <cell r="E76">
            <v>31</v>
          </cell>
          <cell r="F76">
            <v>-16666.666647999999</v>
          </cell>
          <cell r="G76">
            <v>1896.713</v>
          </cell>
          <cell r="H76">
            <v>2083.333333</v>
          </cell>
          <cell r="I76">
            <v>-186.61999999999998</v>
          </cell>
          <cell r="J76">
            <v>-18749.999981000001</v>
          </cell>
          <cell r="K76">
            <v>25728.890000000003</v>
          </cell>
        </row>
        <row r="77">
          <cell r="A77">
            <v>58</v>
          </cell>
          <cell r="B77">
            <v>45987</v>
          </cell>
          <cell r="C77">
            <v>45987</v>
          </cell>
          <cell r="D77" t="str">
            <v/>
          </cell>
          <cell r="E77">
            <v>29</v>
          </cell>
          <cell r="F77">
            <v>-18749.999981000001</v>
          </cell>
          <cell r="G77">
            <v>1887.0029999999999</v>
          </cell>
          <cell r="H77">
            <v>2083.333333</v>
          </cell>
          <cell r="I77">
            <v>-196.32999999999998</v>
          </cell>
          <cell r="J77">
            <v>-20833.333314</v>
          </cell>
          <cell r="K77">
            <v>25532.560000000001</v>
          </cell>
        </row>
        <row r="78">
          <cell r="A78">
            <v>59</v>
          </cell>
          <cell r="B78">
            <v>46017</v>
          </cell>
          <cell r="C78">
            <v>46017</v>
          </cell>
          <cell r="D78" t="str">
            <v/>
          </cell>
          <cell r="E78">
            <v>30</v>
          </cell>
          <cell r="F78">
            <v>-20833.333314</v>
          </cell>
          <cell r="G78">
            <v>1857.7329999999999</v>
          </cell>
          <cell r="H78">
            <v>2083.333333</v>
          </cell>
          <cell r="I78">
            <v>-225.6</v>
          </cell>
          <cell r="J78">
            <v>-22916.666646999998</v>
          </cell>
          <cell r="K78">
            <v>25306.960000000003</v>
          </cell>
        </row>
        <row r="79">
          <cell r="A79">
            <v>60</v>
          </cell>
          <cell r="B79">
            <v>46048</v>
          </cell>
          <cell r="C79">
            <v>46048</v>
          </cell>
          <cell r="D79" t="str">
            <v/>
          </cell>
          <cell r="E79">
            <v>30</v>
          </cell>
          <cell r="F79">
            <v>-22916.666646999998</v>
          </cell>
          <cell r="G79">
            <v>1834.933</v>
          </cell>
          <cell r="H79">
            <v>2083.333333</v>
          </cell>
          <cell r="I79">
            <v>-248.39999999999998</v>
          </cell>
          <cell r="J79">
            <v>-24999.999980000001</v>
          </cell>
          <cell r="K79">
            <v>25058.560000000001</v>
          </cell>
        </row>
        <row r="80">
          <cell r="A80">
            <v>61</v>
          </cell>
          <cell r="B80">
            <v>46079</v>
          </cell>
          <cell r="C80">
            <v>46079</v>
          </cell>
          <cell r="D80" t="str">
            <v/>
          </cell>
          <cell r="E80">
            <v>30</v>
          </cell>
          <cell r="F80">
            <v>-24999.999980000001</v>
          </cell>
          <cell r="G80">
            <v>1812.433</v>
          </cell>
          <cell r="H80">
            <v>2083.333333</v>
          </cell>
          <cell r="I80">
            <v>-270.89999999999998</v>
          </cell>
          <cell r="J80">
            <v>-27083.333312999999</v>
          </cell>
          <cell r="K80">
            <v>24787.66</v>
          </cell>
        </row>
        <row r="81">
          <cell r="A81">
            <v>62</v>
          </cell>
          <cell r="B81">
            <v>46107</v>
          </cell>
          <cell r="C81">
            <v>46107</v>
          </cell>
          <cell r="D81" t="str">
            <v/>
          </cell>
          <cell r="E81">
            <v>30</v>
          </cell>
          <cell r="F81">
            <v>-27083.333312999999</v>
          </cell>
          <cell r="G81">
            <v>1789.933</v>
          </cell>
          <cell r="H81">
            <v>2083.333333</v>
          </cell>
          <cell r="I81">
            <v>-293.39999999999998</v>
          </cell>
          <cell r="J81">
            <v>-29166.666646000001</v>
          </cell>
          <cell r="K81">
            <v>24494.26</v>
          </cell>
        </row>
        <row r="82">
          <cell r="A82">
            <v>63</v>
          </cell>
          <cell r="B82">
            <v>46139</v>
          </cell>
          <cell r="C82">
            <v>46138</v>
          </cell>
          <cell r="D82">
            <v>1</v>
          </cell>
          <cell r="E82">
            <v>31</v>
          </cell>
          <cell r="F82">
            <v>-29166.666646000001</v>
          </cell>
          <cell r="G82">
            <v>1756.903</v>
          </cell>
          <cell r="H82">
            <v>2083.333333</v>
          </cell>
          <cell r="I82">
            <v>-326.43</v>
          </cell>
          <cell r="J82">
            <v>-31249.999979</v>
          </cell>
          <cell r="K82">
            <v>24167.829999999998</v>
          </cell>
        </row>
        <row r="83">
          <cell r="A83">
            <v>64</v>
          </cell>
          <cell r="B83">
            <v>46168</v>
          </cell>
          <cell r="C83">
            <v>46168</v>
          </cell>
          <cell r="D83" t="str">
            <v/>
          </cell>
          <cell r="E83">
            <v>29</v>
          </cell>
          <cell r="F83">
            <v>-31249.999979</v>
          </cell>
          <cell r="G83">
            <v>1756.213</v>
          </cell>
          <cell r="H83">
            <v>2083.333333</v>
          </cell>
          <cell r="I83">
            <v>-327.12</v>
          </cell>
          <cell r="J83">
            <v>-33333.333312000002</v>
          </cell>
          <cell r="K83">
            <v>23840.71</v>
          </cell>
        </row>
        <row r="84">
          <cell r="A84">
            <v>65</v>
          </cell>
          <cell r="B84">
            <v>46199</v>
          </cell>
          <cell r="C84">
            <v>46199</v>
          </cell>
          <cell r="D84" t="str">
            <v/>
          </cell>
          <cell r="E84">
            <v>30</v>
          </cell>
          <cell r="F84">
            <v>-33333.333312000002</v>
          </cell>
          <cell r="G84">
            <v>1722.133</v>
          </cell>
          <cell r="H84">
            <v>2083.333333</v>
          </cell>
          <cell r="I84">
            <v>-361.2</v>
          </cell>
          <cell r="J84">
            <v>-35416.666644999998</v>
          </cell>
          <cell r="K84">
            <v>23479.51</v>
          </cell>
        </row>
        <row r="85">
          <cell r="A85">
            <v>66</v>
          </cell>
          <cell r="B85">
            <v>46230</v>
          </cell>
          <cell r="C85">
            <v>46229</v>
          </cell>
          <cell r="D85">
            <v>1</v>
          </cell>
          <cell r="E85">
            <v>31</v>
          </cell>
          <cell r="F85">
            <v>-35416.666644999998</v>
          </cell>
          <cell r="G85">
            <v>1686.8430000000001</v>
          </cell>
          <cell r="H85">
            <v>2083.333333</v>
          </cell>
          <cell r="I85">
            <v>-396.48999999999995</v>
          </cell>
          <cell r="J85">
            <v>-37499.999978</v>
          </cell>
          <cell r="K85">
            <v>23083.019999999997</v>
          </cell>
        </row>
        <row r="86">
          <cell r="A86">
            <v>67</v>
          </cell>
          <cell r="B86">
            <v>46260</v>
          </cell>
          <cell r="C86">
            <v>46260</v>
          </cell>
          <cell r="D86" t="str">
            <v/>
          </cell>
          <cell r="E86">
            <v>29</v>
          </cell>
          <cell r="F86">
            <v>-37499.999978</v>
          </cell>
          <cell r="G86">
            <v>1690.673</v>
          </cell>
          <cell r="H86">
            <v>2083.333333</v>
          </cell>
          <cell r="I86">
            <v>-392.65999999999997</v>
          </cell>
          <cell r="J86">
            <v>-39583.333311000002</v>
          </cell>
          <cell r="K86">
            <v>22690.359999999997</v>
          </cell>
        </row>
        <row r="87">
          <cell r="A87">
            <v>68</v>
          </cell>
          <cell r="B87">
            <v>46291</v>
          </cell>
          <cell r="C87">
            <v>46291</v>
          </cell>
          <cell r="D87" t="str">
            <v/>
          </cell>
          <cell r="E87">
            <v>30</v>
          </cell>
          <cell r="F87">
            <v>-39583.333311000002</v>
          </cell>
          <cell r="G87">
            <v>1654.633</v>
          </cell>
          <cell r="H87">
            <v>2083.333333</v>
          </cell>
          <cell r="I87">
            <v>-428.7</v>
          </cell>
          <cell r="J87">
            <v>-41666.666643999997</v>
          </cell>
          <cell r="K87">
            <v>22261.659999999996</v>
          </cell>
        </row>
        <row r="88">
          <cell r="A88">
            <v>69</v>
          </cell>
          <cell r="B88">
            <v>46321</v>
          </cell>
          <cell r="C88">
            <v>46321</v>
          </cell>
          <cell r="D88" t="str">
            <v/>
          </cell>
          <cell r="E88">
            <v>30</v>
          </cell>
          <cell r="F88">
            <v>-41666.666643999997</v>
          </cell>
          <cell r="G88">
            <v>1631.8330000000001</v>
          </cell>
          <cell r="H88">
            <v>2083.333333</v>
          </cell>
          <cell r="I88">
            <v>-451.5</v>
          </cell>
          <cell r="J88">
            <v>-43749.999976999999</v>
          </cell>
          <cell r="K88">
            <v>21810.159999999996</v>
          </cell>
        </row>
        <row r="89">
          <cell r="A89">
            <v>70</v>
          </cell>
          <cell r="B89">
            <v>46352</v>
          </cell>
          <cell r="C89">
            <v>46352</v>
          </cell>
          <cell r="D89" t="str">
            <v/>
          </cell>
          <cell r="E89">
            <v>30</v>
          </cell>
          <cell r="F89">
            <v>-43749.999976999999</v>
          </cell>
          <cell r="G89">
            <v>1609.3330000000001</v>
          </cell>
          <cell r="H89">
            <v>2083.333333</v>
          </cell>
          <cell r="I89">
            <v>-474</v>
          </cell>
          <cell r="J89">
            <v>-45833.333310000002</v>
          </cell>
          <cell r="K89">
            <v>21336.159999999996</v>
          </cell>
        </row>
        <row r="90">
          <cell r="A90">
            <v>71</v>
          </cell>
          <cell r="B90">
            <v>46382</v>
          </cell>
          <cell r="C90">
            <v>46382</v>
          </cell>
          <cell r="D90" t="str">
            <v/>
          </cell>
          <cell r="E90">
            <v>30</v>
          </cell>
          <cell r="F90">
            <v>-45833.333310000002</v>
          </cell>
          <cell r="G90">
            <v>1586.8330000000001</v>
          </cell>
          <cell r="H90">
            <v>2083.333333</v>
          </cell>
          <cell r="I90">
            <v>-496.5</v>
          </cell>
          <cell r="J90">
            <v>-47916.666642999997</v>
          </cell>
          <cell r="K90">
            <v>20839.659999999996</v>
          </cell>
        </row>
        <row r="91">
          <cell r="A91">
            <v>72</v>
          </cell>
          <cell r="B91">
            <v>46413</v>
          </cell>
          <cell r="C91">
            <v>46413</v>
          </cell>
          <cell r="D91" t="str">
            <v/>
          </cell>
          <cell r="E91">
            <v>30</v>
          </cell>
          <cell r="F91">
            <v>-47916.666642999997</v>
          </cell>
          <cell r="G91">
            <v>1564.3330000000001</v>
          </cell>
          <cell r="H91">
            <v>2083.333333</v>
          </cell>
          <cell r="I91">
            <v>-519</v>
          </cell>
          <cell r="J91">
            <v>-49999.999975999999</v>
          </cell>
          <cell r="K91">
            <v>20320.659999999996</v>
          </cell>
        </row>
        <row r="92">
          <cell r="A92">
            <v>73</v>
          </cell>
          <cell r="B92">
            <v>46444</v>
          </cell>
          <cell r="C92">
            <v>46444</v>
          </cell>
          <cell r="D92" t="str">
            <v/>
          </cell>
          <cell r="E92">
            <v>30</v>
          </cell>
          <cell r="F92">
            <v>-49999.999975999999</v>
          </cell>
          <cell r="G92">
            <v>1541.5329999999999</v>
          </cell>
          <cell r="H92">
            <v>2083.333333</v>
          </cell>
          <cell r="I92">
            <v>-541.79999999999995</v>
          </cell>
          <cell r="J92">
            <v>-52083.333309000001</v>
          </cell>
          <cell r="K92">
            <v>19778.859999999997</v>
          </cell>
        </row>
        <row r="93">
          <cell r="A93">
            <v>74</v>
          </cell>
          <cell r="B93">
            <v>46472</v>
          </cell>
          <cell r="C93">
            <v>46472</v>
          </cell>
          <cell r="D93" t="str">
            <v/>
          </cell>
          <cell r="E93">
            <v>30</v>
          </cell>
          <cell r="F93">
            <v>-52083.333309000001</v>
          </cell>
          <cell r="G93">
            <v>1519.0329999999999</v>
          </cell>
          <cell r="H93">
            <v>2083.333333</v>
          </cell>
          <cell r="I93">
            <v>-564.29999999999995</v>
          </cell>
          <cell r="J93">
            <v>-54166.666641999997</v>
          </cell>
          <cell r="K93">
            <v>19214.559999999998</v>
          </cell>
        </row>
        <row r="94">
          <cell r="A94">
            <v>75</v>
          </cell>
          <cell r="B94">
            <v>46503</v>
          </cell>
          <cell r="C94">
            <v>46503</v>
          </cell>
          <cell r="D94" t="str">
            <v/>
          </cell>
          <cell r="E94">
            <v>30</v>
          </cell>
          <cell r="F94">
            <v>-54166.666641999997</v>
          </cell>
          <cell r="G94">
            <v>1496.5329999999999</v>
          </cell>
          <cell r="H94">
            <v>2083.333333</v>
          </cell>
          <cell r="I94">
            <v>-586.79999999999995</v>
          </cell>
          <cell r="J94">
            <v>-56249.999974999999</v>
          </cell>
          <cell r="K94">
            <v>18627.759999999998</v>
          </cell>
        </row>
        <row r="95">
          <cell r="A95">
            <v>76</v>
          </cell>
          <cell r="B95">
            <v>46533</v>
          </cell>
          <cell r="C95">
            <v>46533</v>
          </cell>
          <cell r="D95" t="str">
            <v/>
          </cell>
          <cell r="E95">
            <v>30</v>
          </cell>
          <cell r="F95">
            <v>-56249.999974999999</v>
          </cell>
          <cell r="G95">
            <v>1474.0329999999999</v>
          </cell>
          <cell r="H95">
            <v>2083.333333</v>
          </cell>
          <cell r="I95">
            <v>-609.29999999999995</v>
          </cell>
          <cell r="J95">
            <v>-58333.333308000001</v>
          </cell>
          <cell r="K95">
            <v>18018.46</v>
          </cell>
        </row>
        <row r="96">
          <cell r="A96">
            <v>77</v>
          </cell>
          <cell r="B96">
            <v>46564</v>
          </cell>
          <cell r="C96">
            <v>46564</v>
          </cell>
          <cell r="D96" t="str">
            <v/>
          </cell>
          <cell r="E96">
            <v>30</v>
          </cell>
          <cell r="F96">
            <v>-58333.333308000001</v>
          </cell>
          <cell r="G96">
            <v>1451.5329999999999</v>
          </cell>
          <cell r="H96">
            <v>2083.333333</v>
          </cell>
          <cell r="I96">
            <v>-631.79999999999995</v>
          </cell>
          <cell r="J96">
            <v>-60416.666641000003</v>
          </cell>
          <cell r="K96">
            <v>17386.66</v>
          </cell>
        </row>
        <row r="97">
          <cell r="A97">
            <v>78</v>
          </cell>
          <cell r="B97">
            <v>46594</v>
          </cell>
          <cell r="C97">
            <v>46594</v>
          </cell>
          <cell r="D97" t="str">
            <v/>
          </cell>
          <cell r="E97">
            <v>30</v>
          </cell>
          <cell r="F97">
            <v>-60416.666641000003</v>
          </cell>
          <cell r="G97">
            <v>1428.7329999999999</v>
          </cell>
          <cell r="H97">
            <v>2083.333333</v>
          </cell>
          <cell r="I97">
            <v>-654.6</v>
          </cell>
          <cell r="J97">
            <v>-62499.999973999998</v>
          </cell>
          <cell r="K97">
            <v>16732.060000000001</v>
          </cell>
        </row>
        <row r="98">
          <cell r="A98">
            <v>79</v>
          </cell>
          <cell r="B98">
            <v>46625</v>
          </cell>
          <cell r="C98">
            <v>46625</v>
          </cell>
          <cell r="D98" t="str">
            <v/>
          </cell>
          <cell r="E98">
            <v>30</v>
          </cell>
          <cell r="F98">
            <v>-62499.999973999998</v>
          </cell>
          <cell r="G98">
            <v>1406.2329999999999</v>
          </cell>
          <cell r="H98">
            <v>2083.333333</v>
          </cell>
          <cell r="I98">
            <v>-677.1</v>
          </cell>
          <cell r="J98">
            <v>-64583.333307000001</v>
          </cell>
          <cell r="K98">
            <v>16054.960000000001</v>
          </cell>
        </row>
        <row r="99">
          <cell r="A99">
            <v>80</v>
          </cell>
          <cell r="B99">
            <v>46657</v>
          </cell>
          <cell r="C99">
            <v>46656</v>
          </cell>
          <cell r="D99">
            <v>1</v>
          </cell>
          <cell r="E99">
            <v>31</v>
          </cell>
          <cell r="F99">
            <v>-64583.333307000001</v>
          </cell>
          <cell r="G99">
            <v>1360.413</v>
          </cell>
          <cell r="H99">
            <v>2083.333333</v>
          </cell>
          <cell r="I99">
            <v>-722.92</v>
          </cell>
          <cell r="J99">
            <v>-66666.666639999996</v>
          </cell>
          <cell r="K99">
            <v>15332.04</v>
          </cell>
        </row>
        <row r="100">
          <cell r="A100">
            <v>81</v>
          </cell>
          <cell r="B100">
            <v>46686</v>
          </cell>
          <cell r="C100">
            <v>46686</v>
          </cell>
          <cell r="D100" t="str">
            <v/>
          </cell>
          <cell r="E100">
            <v>29</v>
          </cell>
          <cell r="F100">
            <v>-66666.666639999996</v>
          </cell>
          <cell r="G100">
            <v>1385.3030000000001</v>
          </cell>
          <cell r="H100">
            <v>2083.333333</v>
          </cell>
          <cell r="I100">
            <v>-698.03</v>
          </cell>
          <cell r="J100">
            <v>-68749.999972999998</v>
          </cell>
          <cell r="K100">
            <v>14634.01</v>
          </cell>
        </row>
        <row r="101">
          <cell r="A101">
            <v>82</v>
          </cell>
          <cell r="B101">
            <v>46717</v>
          </cell>
          <cell r="C101">
            <v>46717</v>
          </cell>
          <cell r="D101" t="str">
            <v/>
          </cell>
          <cell r="E101">
            <v>30</v>
          </cell>
          <cell r="F101">
            <v>-68749.999972999998</v>
          </cell>
          <cell r="G101">
            <v>1338.433</v>
          </cell>
          <cell r="H101">
            <v>2083.333333</v>
          </cell>
          <cell r="I101">
            <v>-744.9</v>
          </cell>
          <cell r="J101">
            <v>-70833.333306</v>
          </cell>
          <cell r="K101">
            <v>13889.11</v>
          </cell>
        </row>
        <row r="102">
          <cell r="A102">
            <v>83</v>
          </cell>
          <cell r="B102">
            <v>46748</v>
          </cell>
          <cell r="C102">
            <v>46747</v>
          </cell>
          <cell r="D102">
            <v>1</v>
          </cell>
          <cell r="E102">
            <v>31</v>
          </cell>
          <cell r="F102">
            <v>-70833.333306</v>
          </cell>
          <cell r="G102">
            <v>1290.3530000000001</v>
          </cell>
          <cell r="H102">
            <v>2083.333333</v>
          </cell>
          <cell r="I102">
            <v>-792.9799999999999</v>
          </cell>
          <cell r="J102">
            <v>-72916.666639000003</v>
          </cell>
          <cell r="K102">
            <v>13096.130000000001</v>
          </cell>
        </row>
        <row r="103">
          <cell r="A103">
            <v>84</v>
          </cell>
          <cell r="B103">
            <v>46778</v>
          </cell>
          <cell r="C103">
            <v>46778</v>
          </cell>
          <cell r="D103" t="str">
            <v/>
          </cell>
          <cell r="E103">
            <v>29</v>
          </cell>
          <cell r="F103">
            <v>-72916.666639000003</v>
          </cell>
          <cell r="G103">
            <v>1319.7629999999999</v>
          </cell>
          <cell r="H103">
            <v>2083.333333</v>
          </cell>
          <cell r="I103">
            <v>-763.56999999999994</v>
          </cell>
          <cell r="J103">
            <v>-74999.999972000005</v>
          </cell>
          <cell r="K103">
            <v>12332.560000000001</v>
          </cell>
        </row>
        <row r="104">
          <cell r="A104">
            <v>85</v>
          </cell>
          <cell r="B104">
            <v>46809</v>
          </cell>
          <cell r="C104">
            <v>46809</v>
          </cell>
          <cell r="D104" t="str">
            <v/>
          </cell>
          <cell r="E104">
            <v>30</v>
          </cell>
          <cell r="F104">
            <v>-74999.999972000005</v>
          </cell>
          <cell r="G104">
            <v>1270.933</v>
          </cell>
          <cell r="H104">
            <v>2083.333333</v>
          </cell>
          <cell r="I104">
            <v>-812.4</v>
          </cell>
          <cell r="J104">
            <v>-77083.333304999993</v>
          </cell>
          <cell r="K104">
            <v>11520.160000000002</v>
          </cell>
        </row>
        <row r="105">
          <cell r="A105">
            <v>86</v>
          </cell>
          <cell r="B105">
            <v>46839</v>
          </cell>
          <cell r="C105">
            <v>46838</v>
          </cell>
          <cell r="D105">
            <v>1</v>
          </cell>
          <cell r="E105">
            <v>31</v>
          </cell>
          <cell r="F105">
            <v>-77083.333304999993</v>
          </cell>
          <cell r="G105">
            <v>1220.2929999999999</v>
          </cell>
          <cell r="H105">
            <v>2083.333333</v>
          </cell>
          <cell r="I105">
            <v>-863.04</v>
          </cell>
          <cell r="J105">
            <v>-79166.666637999995</v>
          </cell>
          <cell r="K105">
            <v>10657.120000000003</v>
          </cell>
        </row>
        <row r="106">
          <cell r="A106">
            <v>87</v>
          </cell>
          <cell r="B106">
            <v>46869</v>
          </cell>
          <cell r="C106">
            <v>46869</v>
          </cell>
          <cell r="D106" t="str">
            <v/>
          </cell>
          <cell r="E106">
            <v>29</v>
          </cell>
          <cell r="F106">
            <v>-79166.666637999995</v>
          </cell>
          <cell r="G106">
            <v>1254.223</v>
          </cell>
          <cell r="H106">
            <v>2083.333333</v>
          </cell>
          <cell r="I106">
            <v>-829.11</v>
          </cell>
          <cell r="J106">
            <v>-81249.999970999997</v>
          </cell>
          <cell r="K106">
            <v>9828.010000000002</v>
          </cell>
        </row>
        <row r="107">
          <cell r="A107">
            <v>88</v>
          </cell>
          <cell r="B107">
            <v>46899</v>
          </cell>
          <cell r="C107">
            <v>46899</v>
          </cell>
          <cell r="D107" t="str">
            <v/>
          </cell>
          <cell r="E107">
            <v>30</v>
          </cell>
          <cell r="F107">
            <v>-81249.999970999997</v>
          </cell>
          <cell r="G107">
            <v>1203.133</v>
          </cell>
          <cell r="H107">
            <v>2083.333333</v>
          </cell>
          <cell r="I107">
            <v>-880.2</v>
          </cell>
          <cell r="J107">
            <v>-83333.333304</v>
          </cell>
          <cell r="K107">
            <v>8947.8100000000013</v>
          </cell>
        </row>
        <row r="108">
          <cell r="A108">
            <v>89</v>
          </cell>
          <cell r="B108">
            <v>46930</v>
          </cell>
          <cell r="C108">
            <v>46930</v>
          </cell>
          <cell r="D108" t="str">
            <v/>
          </cell>
          <cell r="E108">
            <v>30</v>
          </cell>
          <cell r="F108">
            <v>-83333.333304</v>
          </cell>
          <cell r="G108">
            <v>1180.633</v>
          </cell>
          <cell r="H108">
            <v>2083.333333</v>
          </cell>
          <cell r="I108">
            <v>-902.7</v>
          </cell>
          <cell r="J108">
            <v>-85416.666637000002</v>
          </cell>
          <cell r="K108">
            <v>8045.1100000000015</v>
          </cell>
        </row>
        <row r="109">
          <cell r="A109">
            <v>90</v>
          </cell>
          <cell r="B109">
            <v>46960</v>
          </cell>
          <cell r="C109">
            <v>46960</v>
          </cell>
          <cell r="D109" t="str">
            <v/>
          </cell>
          <cell r="E109">
            <v>30</v>
          </cell>
          <cell r="F109">
            <v>-85416.666637000002</v>
          </cell>
          <cell r="G109">
            <v>1158.133</v>
          </cell>
          <cell r="H109">
            <v>2083.333333</v>
          </cell>
          <cell r="I109">
            <v>-925.2</v>
          </cell>
          <cell r="J109">
            <v>-87499.999970000004</v>
          </cell>
          <cell r="K109">
            <v>7119.9100000000017</v>
          </cell>
        </row>
        <row r="110">
          <cell r="A110">
            <v>91</v>
          </cell>
          <cell r="B110">
            <v>46991</v>
          </cell>
          <cell r="C110">
            <v>46991</v>
          </cell>
          <cell r="D110" t="str">
            <v/>
          </cell>
          <cell r="E110">
            <v>30</v>
          </cell>
          <cell r="F110">
            <v>-87499.999970000004</v>
          </cell>
          <cell r="G110">
            <v>1135.3330000000001</v>
          </cell>
          <cell r="H110">
            <v>2083.333333</v>
          </cell>
          <cell r="I110">
            <v>-948</v>
          </cell>
          <cell r="J110">
            <v>-89583.333303000007</v>
          </cell>
          <cell r="K110">
            <v>6171.9100000000017</v>
          </cell>
        </row>
        <row r="111">
          <cell r="A111">
            <v>92</v>
          </cell>
          <cell r="B111">
            <v>47022</v>
          </cell>
          <cell r="C111">
            <v>47022</v>
          </cell>
          <cell r="D111" t="str">
            <v/>
          </cell>
          <cell r="E111">
            <v>30</v>
          </cell>
          <cell r="F111">
            <v>-89583.333303000007</v>
          </cell>
          <cell r="G111">
            <v>1112.8330000000001</v>
          </cell>
          <cell r="H111">
            <v>2083.333333</v>
          </cell>
          <cell r="I111">
            <v>-970.5</v>
          </cell>
          <cell r="J111">
            <v>-91666.666635999994</v>
          </cell>
          <cell r="K111">
            <v>5201.4100000000017</v>
          </cell>
        </row>
        <row r="112">
          <cell r="A112">
            <v>93</v>
          </cell>
          <cell r="B112">
            <v>47052</v>
          </cell>
          <cell r="C112">
            <v>47052</v>
          </cell>
          <cell r="D112" t="str">
            <v/>
          </cell>
          <cell r="E112">
            <v>30</v>
          </cell>
          <cell r="F112">
            <v>-91666.666635999994</v>
          </cell>
          <cell r="G112">
            <v>1090.3330000000001</v>
          </cell>
          <cell r="H112">
            <v>2083.333333</v>
          </cell>
          <cell r="I112">
            <v>-993</v>
          </cell>
          <cell r="J112">
            <v>-93749.999968999997</v>
          </cell>
          <cell r="K112">
            <v>4208.4100000000017</v>
          </cell>
        </row>
        <row r="113">
          <cell r="A113">
            <v>94</v>
          </cell>
          <cell r="B113">
            <v>47084</v>
          </cell>
          <cell r="C113">
            <v>47083</v>
          </cell>
          <cell r="D113">
            <v>1</v>
          </cell>
          <cell r="E113">
            <v>31</v>
          </cell>
          <cell r="F113">
            <v>-93749.999968999997</v>
          </cell>
          <cell r="G113">
            <v>1033.9829999999999</v>
          </cell>
          <cell r="H113">
            <v>2083.333333</v>
          </cell>
          <cell r="I113">
            <v>-1049.3500000000001</v>
          </cell>
          <cell r="J113">
            <v>-95833.333301999999</v>
          </cell>
          <cell r="K113">
            <v>3159.0600000000013</v>
          </cell>
        </row>
        <row r="114">
          <cell r="A114">
            <v>95</v>
          </cell>
          <cell r="B114">
            <v>47113</v>
          </cell>
          <cell r="C114">
            <v>47113</v>
          </cell>
          <cell r="D114" t="str">
            <v/>
          </cell>
          <cell r="E114">
            <v>29</v>
          </cell>
          <cell r="F114">
            <v>-95833.333301999999</v>
          </cell>
          <cell r="G114">
            <v>1079.643</v>
          </cell>
          <cell r="H114">
            <v>2083.333333</v>
          </cell>
          <cell r="I114">
            <v>-1003.6899999999999</v>
          </cell>
          <cell r="J114">
            <v>-97916.666635000001</v>
          </cell>
          <cell r="K114">
            <v>2155.3700000000013</v>
          </cell>
        </row>
        <row r="115">
          <cell r="A115">
            <v>96</v>
          </cell>
          <cell r="B115">
            <v>47144</v>
          </cell>
          <cell r="C115">
            <v>47144</v>
          </cell>
          <cell r="D115" t="str">
            <v/>
          </cell>
          <cell r="E115">
            <v>30</v>
          </cell>
          <cell r="F115">
            <v>-97916.666635000001</v>
          </cell>
          <cell r="G115">
            <v>1022.533</v>
          </cell>
          <cell r="H115">
            <v>2083.333333</v>
          </cell>
          <cell r="I115">
            <v>-1060.8</v>
          </cell>
          <cell r="J115">
            <v>-99999.999968000004</v>
          </cell>
          <cell r="K115">
            <v>1094.5700000000013</v>
          </cell>
        </row>
        <row r="116">
          <cell r="A116">
            <v>97</v>
          </cell>
          <cell r="B116">
            <v>47175</v>
          </cell>
          <cell r="C116">
            <v>47175</v>
          </cell>
          <cell r="D116" t="str">
            <v/>
          </cell>
          <cell r="E116">
            <v>30</v>
          </cell>
          <cell r="F116">
            <v>-99999.999968000004</v>
          </cell>
          <cell r="G116">
            <v>1000.033</v>
          </cell>
          <cell r="H116">
            <v>2083.333333</v>
          </cell>
          <cell r="I116">
            <v>-1083.3</v>
          </cell>
          <cell r="J116">
            <v>-102083.33330100001</v>
          </cell>
          <cell r="K116">
            <v>11.270000000001346</v>
          </cell>
        </row>
        <row r="117">
          <cell r="A117">
            <v>98</v>
          </cell>
          <cell r="B117">
            <v>47203</v>
          </cell>
          <cell r="C117">
            <v>47203</v>
          </cell>
          <cell r="D117" t="str">
            <v/>
          </cell>
          <cell r="E117">
            <v>30</v>
          </cell>
          <cell r="F117">
            <v>-102083.33330100001</v>
          </cell>
          <cell r="G117">
            <v>977.53300000000002</v>
          </cell>
          <cell r="H117">
            <v>2083.333333</v>
          </cell>
          <cell r="I117">
            <v>-1105.8</v>
          </cell>
          <cell r="J117">
            <v>-104166.66663399999</v>
          </cell>
          <cell r="K117">
            <v>-1094.5299999999986</v>
          </cell>
        </row>
        <row r="118">
          <cell r="A118">
            <v>99</v>
          </cell>
          <cell r="B118">
            <v>47234</v>
          </cell>
          <cell r="C118">
            <v>47234</v>
          </cell>
          <cell r="D118" t="str">
            <v/>
          </cell>
          <cell r="E118">
            <v>30</v>
          </cell>
          <cell r="F118">
            <v>-104166.66663399999</v>
          </cell>
          <cell r="G118">
            <v>954.73299999999995</v>
          </cell>
          <cell r="H118">
            <v>2083.333333</v>
          </cell>
          <cell r="I118">
            <v>-1128.5999999999999</v>
          </cell>
          <cell r="J118">
            <v>-106249.999967</v>
          </cell>
          <cell r="K118">
            <v>-2223.1299999999983</v>
          </cell>
        </row>
        <row r="119">
          <cell r="A119">
            <v>100</v>
          </cell>
          <cell r="B119">
            <v>47264</v>
          </cell>
          <cell r="C119">
            <v>47264</v>
          </cell>
          <cell r="D119" t="str">
            <v/>
          </cell>
          <cell r="E119">
            <v>30</v>
          </cell>
          <cell r="F119">
            <v>-106249.999967</v>
          </cell>
          <cell r="G119">
            <v>932.23299999999995</v>
          </cell>
          <cell r="H119">
            <v>2083.333333</v>
          </cell>
          <cell r="I119">
            <v>-1151.0999999999999</v>
          </cell>
          <cell r="J119">
            <v>-108333.3333</v>
          </cell>
          <cell r="K119">
            <v>-3374.2299999999982</v>
          </cell>
        </row>
        <row r="120">
          <cell r="A120">
            <v>101</v>
          </cell>
          <cell r="B120">
            <v>47295</v>
          </cell>
          <cell r="C120">
            <v>47295</v>
          </cell>
          <cell r="D120" t="str">
            <v/>
          </cell>
          <cell r="E120">
            <v>30</v>
          </cell>
          <cell r="F120">
            <v>-108333.3333</v>
          </cell>
          <cell r="G120">
            <v>909.73299999999995</v>
          </cell>
          <cell r="H120">
            <v>2083.333333</v>
          </cell>
          <cell r="I120">
            <v>-1173.5999999999999</v>
          </cell>
          <cell r="J120">
            <v>-110416.666633</v>
          </cell>
          <cell r="K120">
            <v>-4547.8299999999981</v>
          </cell>
        </row>
        <row r="121">
          <cell r="A121">
            <v>102</v>
          </cell>
          <cell r="B121">
            <v>47325</v>
          </cell>
          <cell r="C121">
            <v>47325</v>
          </cell>
          <cell r="D121" t="str">
            <v/>
          </cell>
          <cell r="E121">
            <v>30</v>
          </cell>
          <cell r="F121">
            <v>-110416.666633</v>
          </cell>
          <cell r="G121">
            <v>887.23299999999995</v>
          </cell>
          <cell r="H121">
            <v>2083.333333</v>
          </cell>
          <cell r="I121">
            <v>-1196.0999999999999</v>
          </cell>
          <cell r="J121">
            <v>-112499.999966</v>
          </cell>
          <cell r="K121">
            <v>-5743.9299999999985</v>
          </cell>
        </row>
        <row r="122">
          <cell r="A122">
            <v>103</v>
          </cell>
          <cell r="B122">
            <v>47357</v>
          </cell>
          <cell r="C122">
            <v>47356</v>
          </cell>
          <cell r="D122">
            <v>1</v>
          </cell>
          <cell r="E122">
            <v>31</v>
          </cell>
          <cell r="F122">
            <v>-112499.999966</v>
          </cell>
          <cell r="G122">
            <v>824.11300000000006</v>
          </cell>
          <cell r="H122">
            <v>2083.333333</v>
          </cell>
          <cell r="I122">
            <v>-1259.22</v>
          </cell>
          <cell r="J122">
            <v>-114583.33329900001</v>
          </cell>
          <cell r="K122">
            <v>-7003.1499999999987</v>
          </cell>
        </row>
        <row r="123">
          <cell r="A123">
            <v>104</v>
          </cell>
          <cell r="B123">
            <v>47387</v>
          </cell>
          <cell r="C123">
            <v>47387</v>
          </cell>
          <cell r="D123" t="str">
            <v/>
          </cell>
          <cell r="E123">
            <v>29</v>
          </cell>
          <cell r="F123">
            <v>-114583.33329900001</v>
          </cell>
          <cell r="G123">
            <v>883.31299999999999</v>
          </cell>
          <cell r="H123">
            <v>2083.333333</v>
          </cell>
          <cell r="I123">
            <v>-1200.02</v>
          </cell>
          <cell r="J123">
            <v>-116666.66663199999</v>
          </cell>
          <cell r="K123">
            <v>-8203.1699999999983</v>
          </cell>
        </row>
        <row r="124">
          <cell r="A124">
            <v>105</v>
          </cell>
          <cell r="B124">
            <v>47417</v>
          </cell>
          <cell r="C124">
            <v>47417</v>
          </cell>
          <cell r="D124" t="str">
            <v/>
          </cell>
          <cell r="E124">
            <v>30</v>
          </cell>
          <cell r="F124">
            <v>-116666.66663199999</v>
          </cell>
          <cell r="G124">
            <v>819.43299999999999</v>
          </cell>
          <cell r="H124">
            <v>2083.333333</v>
          </cell>
          <cell r="I124">
            <v>-1263.9000000000001</v>
          </cell>
          <cell r="J124">
            <v>-118749.999965</v>
          </cell>
          <cell r="K124">
            <v>-9467.0699999999979</v>
          </cell>
        </row>
        <row r="125">
          <cell r="A125">
            <v>106</v>
          </cell>
          <cell r="B125">
            <v>47448</v>
          </cell>
          <cell r="C125">
            <v>47448</v>
          </cell>
          <cell r="D125" t="str">
            <v/>
          </cell>
          <cell r="E125">
            <v>30</v>
          </cell>
          <cell r="F125">
            <v>-118749.999965</v>
          </cell>
          <cell r="G125">
            <v>796.93299999999999</v>
          </cell>
          <cell r="H125">
            <v>2083.333333</v>
          </cell>
          <cell r="I125">
            <v>-1286.4000000000001</v>
          </cell>
          <cell r="J125">
            <v>-120833.333298</v>
          </cell>
          <cell r="K125">
            <v>-10753.469999999998</v>
          </cell>
        </row>
        <row r="126">
          <cell r="A126">
            <v>107</v>
          </cell>
          <cell r="B126">
            <v>47478</v>
          </cell>
          <cell r="C126">
            <v>47478</v>
          </cell>
          <cell r="D126" t="str">
            <v/>
          </cell>
          <cell r="E126">
            <v>30</v>
          </cell>
          <cell r="F126">
            <v>-120833.333298</v>
          </cell>
          <cell r="G126">
            <v>774.43299999999999</v>
          </cell>
          <cell r="H126">
            <v>2083.333333</v>
          </cell>
          <cell r="I126">
            <v>-1308.9000000000001</v>
          </cell>
          <cell r="J126">
            <v>-122916.666631</v>
          </cell>
          <cell r="K126">
            <v>-12062.369999999997</v>
          </cell>
        </row>
        <row r="127">
          <cell r="A127">
            <v>108</v>
          </cell>
          <cell r="B127">
            <v>47509</v>
          </cell>
          <cell r="C127">
            <v>47509</v>
          </cell>
          <cell r="D127" t="str">
            <v/>
          </cell>
          <cell r="E127">
            <v>30</v>
          </cell>
          <cell r="F127">
            <v>-122916.666631</v>
          </cell>
          <cell r="G127">
            <v>751.63300000000004</v>
          </cell>
          <cell r="H127">
            <v>2083.333333</v>
          </cell>
          <cell r="I127">
            <v>-1331.7</v>
          </cell>
          <cell r="J127">
            <v>-124999.999964</v>
          </cell>
          <cell r="K127">
            <v>-13394.069999999998</v>
          </cell>
        </row>
        <row r="128">
          <cell r="A128">
            <v>109</v>
          </cell>
          <cell r="B128">
            <v>47540</v>
          </cell>
          <cell r="C128">
            <v>47540</v>
          </cell>
          <cell r="D128" t="str">
            <v/>
          </cell>
          <cell r="E128">
            <v>30</v>
          </cell>
          <cell r="F128">
            <v>-124999.999964</v>
          </cell>
          <cell r="G128">
            <v>729.13300000000004</v>
          </cell>
          <cell r="H128">
            <v>2083.333333</v>
          </cell>
          <cell r="I128">
            <v>-1354.2</v>
          </cell>
          <cell r="J128">
            <v>-127083.333297</v>
          </cell>
          <cell r="K128">
            <v>-14748.269999999999</v>
          </cell>
        </row>
        <row r="129">
          <cell r="A129">
            <v>110</v>
          </cell>
          <cell r="B129">
            <v>47568</v>
          </cell>
          <cell r="C129">
            <v>47568</v>
          </cell>
          <cell r="D129" t="str">
            <v/>
          </cell>
          <cell r="E129">
            <v>30</v>
          </cell>
          <cell r="F129">
            <v>-127083.333297</v>
          </cell>
          <cell r="G129">
            <v>706.63300000000004</v>
          </cell>
          <cell r="H129">
            <v>2083.333333</v>
          </cell>
          <cell r="I129">
            <v>-1376.7</v>
          </cell>
          <cell r="J129">
            <v>-129166.66663000001</v>
          </cell>
          <cell r="K129">
            <v>-16124.97</v>
          </cell>
        </row>
        <row r="130">
          <cell r="A130">
            <v>111</v>
          </cell>
          <cell r="B130">
            <v>47599</v>
          </cell>
          <cell r="C130">
            <v>47599</v>
          </cell>
          <cell r="D130" t="str">
            <v/>
          </cell>
          <cell r="E130">
            <v>30</v>
          </cell>
          <cell r="F130">
            <v>-129166.66663000001</v>
          </cell>
          <cell r="G130">
            <v>684.13300000000004</v>
          </cell>
          <cell r="H130">
            <v>2083.333333</v>
          </cell>
          <cell r="I130">
            <v>-1399.2</v>
          </cell>
          <cell r="J130">
            <v>-131249.99996300001</v>
          </cell>
          <cell r="K130">
            <v>-17524.169999999998</v>
          </cell>
        </row>
        <row r="131">
          <cell r="A131">
            <v>112</v>
          </cell>
          <cell r="B131">
            <v>47630</v>
          </cell>
          <cell r="C131">
            <v>47629</v>
          </cell>
          <cell r="D131">
            <v>1</v>
          </cell>
          <cell r="E131">
            <v>31</v>
          </cell>
          <cell r="F131">
            <v>-131249.99996300001</v>
          </cell>
          <cell r="G131">
            <v>613.93299999999999</v>
          </cell>
          <cell r="H131">
            <v>2083.333333</v>
          </cell>
          <cell r="I131">
            <v>-1469.3999999999999</v>
          </cell>
          <cell r="J131">
            <v>-133333.333296</v>
          </cell>
          <cell r="K131">
            <v>-18993.57</v>
          </cell>
        </row>
        <row r="132">
          <cell r="A132">
            <v>113</v>
          </cell>
          <cell r="B132">
            <v>47660</v>
          </cell>
          <cell r="C132">
            <v>47660</v>
          </cell>
          <cell r="D132" t="str">
            <v/>
          </cell>
          <cell r="E132">
            <v>29</v>
          </cell>
          <cell r="F132">
            <v>-133333.333296</v>
          </cell>
          <cell r="G132">
            <v>686.98299999999995</v>
          </cell>
          <cell r="H132">
            <v>2083.333333</v>
          </cell>
          <cell r="I132">
            <v>-1396.35</v>
          </cell>
          <cell r="J132">
            <v>-135416.66662900001</v>
          </cell>
          <cell r="K132">
            <v>-20389.919999999998</v>
          </cell>
        </row>
        <row r="133">
          <cell r="A133">
            <v>114</v>
          </cell>
          <cell r="B133">
            <v>47690</v>
          </cell>
          <cell r="C133">
            <v>47690</v>
          </cell>
          <cell r="D133" t="str">
            <v/>
          </cell>
          <cell r="E133">
            <v>30</v>
          </cell>
          <cell r="F133">
            <v>-135416.66662900001</v>
          </cell>
          <cell r="G133">
            <v>616.33299999999997</v>
          </cell>
          <cell r="H133">
            <v>2083.333333</v>
          </cell>
          <cell r="I133">
            <v>-1467</v>
          </cell>
          <cell r="J133">
            <v>-137499.999962</v>
          </cell>
          <cell r="K133">
            <v>-21856.92</v>
          </cell>
        </row>
        <row r="134">
          <cell r="A134">
            <v>115</v>
          </cell>
          <cell r="B134">
            <v>47721</v>
          </cell>
          <cell r="C134">
            <v>47721</v>
          </cell>
          <cell r="D134" t="str">
            <v/>
          </cell>
          <cell r="E134">
            <v>30</v>
          </cell>
          <cell r="F134">
            <v>-137499.999962</v>
          </cell>
          <cell r="G134">
            <v>593.83299999999997</v>
          </cell>
          <cell r="H134">
            <v>2083.333333</v>
          </cell>
          <cell r="I134">
            <v>-1489.5</v>
          </cell>
          <cell r="J134">
            <v>-139583.33329499999</v>
          </cell>
          <cell r="K134">
            <v>-23346.42</v>
          </cell>
        </row>
        <row r="135">
          <cell r="A135">
            <v>116</v>
          </cell>
          <cell r="B135">
            <v>47752</v>
          </cell>
          <cell r="C135">
            <v>47752</v>
          </cell>
          <cell r="D135" t="str">
            <v/>
          </cell>
          <cell r="E135">
            <v>30</v>
          </cell>
          <cell r="F135">
            <v>-139583.33329499999</v>
          </cell>
          <cell r="G135">
            <v>571.03300000000002</v>
          </cell>
          <cell r="H135">
            <v>2083.333333</v>
          </cell>
          <cell r="I135">
            <v>-1512.3</v>
          </cell>
          <cell r="J135">
            <v>-141666.66662800001</v>
          </cell>
          <cell r="K135">
            <v>-24858.719999999998</v>
          </cell>
        </row>
        <row r="136">
          <cell r="A136">
            <v>117</v>
          </cell>
          <cell r="B136">
            <v>47782</v>
          </cell>
          <cell r="C136">
            <v>47782</v>
          </cell>
          <cell r="D136" t="str">
            <v/>
          </cell>
          <cell r="E136">
            <v>30</v>
          </cell>
          <cell r="F136">
            <v>-141666.66662800001</v>
          </cell>
          <cell r="G136">
            <v>548.53300000000002</v>
          </cell>
          <cell r="H136">
            <v>2083.333333</v>
          </cell>
          <cell r="I136">
            <v>-1534.8</v>
          </cell>
          <cell r="J136">
            <v>-143749.99996099999</v>
          </cell>
          <cell r="K136">
            <v>-26393.519999999997</v>
          </cell>
        </row>
        <row r="137">
          <cell r="A137">
            <v>118</v>
          </cell>
          <cell r="B137">
            <v>47813</v>
          </cell>
          <cell r="C137">
            <v>47813</v>
          </cell>
          <cell r="D137" t="str">
            <v/>
          </cell>
          <cell r="E137">
            <v>30</v>
          </cell>
          <cell r="F137">
            <v>-143749.99996099999</v>
          </cell>
          <cell r="G137">
            <v>526.03300000000002</v>
          </cell>
          <cell r="H137">
            <v>2083.333333</v>
          </cell>
          <cell r="I137">
            <v>-1557.3</v>
          </cell>
          <cell r="J137">
            <v>-145833.33329400001</v>
          </cell>
          <cell r="K137">
            <v>-27950.819999999996</v>
          </cell>
        </row>
        <row r="138">
          <cell r="A138">
            <v>119</v>
          </cell>
          <cell r="B138">
            <v>47843</v>
          </cell>
          <cell r="C138">
            <v>47843</v>
          </cell>
          <cell r="D138" t="str">
            <v/>
          </cell>
          <cell r="E138">
            <v>30</v>
          </cell>
          <cell r="F138">
            <v>-145833.33329400001</v>
          </cell>
          <cell r="G138">
            <v>503.53300000000002</v>
          </cell>
          <cell r="H138">
            <v>2083.333333</v>
          </cell>
          <cell r="I138">
            <v>-1579.8</v>
          </cell>
          <cell r="J138">
            <v>-147916.666627</v>
          </cell>
          <cell r="K138">
            <v>-29530.619999999995</v>
          </cell>
        </row>
        <row r="139">
          <cell r="A139">
            <v>120</v>
          </cell>
          <cell r="B139">
            <v>47875</v>
          </cell>
          <cell r="C139">
            <v>47874</v>
          </cell>
          <cell r="D139">
            <v>1</v>
          </cell>
          <cell r="E139">
            <v>31</v>
          </cell>
          <cell r="F139">
            <v>-147916.666627</v>
          </cell>
          <cell r="G139">
            <v>427.62299999999999</v>
          </cell>
          <cell r="H139">
            <v>2083.333333</v>
          </cell>
          <cell r="I139">
            <v>-1655.7099999999998</v>
          </cell>
          <cell r="J139">
            <v>-149999.99995999999</v>
          </cell>
          <cell r="K139">
            <v>-31186.329999999994</v>
          </cell>
        </row>
        <row r="140">
          <cell r="A140">
            <v>121</v>
          </cell>
          <cell r="B140">
            <v>47905</v>
          </cell>
          <cell r="C140">
            <v>47905</v>
          </cell>
          <cell r="D140" t="str">
            <v/>
          </cell>
          <cell r="E140">
            <v>29</v>
          </cell>
          <cell r="F140">
            <v>-149999.99995999999</v>
          </cell>
          <cell r="G140">
            <v>512.40300000000002</v>
          </cell>
          <cell r="H140">
            <v>2083.333333</v>
          </cell>
          <cell r="I140">
            <v>-1570.93</v>
          </cell>
          <cell r="J140">
            <v>-152083.333293</v>
          </cell>
          <cell r="K140">
            <v>-32757.259999999995</v>
          </cell>
        </row>
        <row r="141">
          <cell r="A141">
            <v>122</v>
          </cell>
          <cell r="B141">
            <v>47933</v>
          </cell>
          <cell r="C141">
            <v>47933</v>
          </cell>
          <cell r="D141" t="str">
            <v/>
          </cell>
          <cell r="E141">
            <v>30</v>
          </cell>
          <cell r="F141">
            <v>-152083.333293</v>
          </cell>
          <cell r="G141">
            <v>435.733</v>
          </cell>
          <cell r="H141">
            <v>2083.333333</v>
          </cell>
          <cell r="I141">
            <v>-1647.6000000000001</v>
          </cell>
          <cell r="J141">
            <v>-154166.66662599999</v>
          </cell>
          <cell r="K141">
            <v>-34404.859999999993</v>
          </cell>
        </row>
        <row r="142">
          <cell r="A142">
            <v>123</v>
          </cell>
          <cell r="B142">
            <v>47964</v>
          </cell>
          <cell r="C142">
            <v>47964</v>
          </cell>
          <cell r="D142" t="str">
            <v/>
          </cell>
          <cell r="E142">
            <v>30</v>
          </cell>
          <cell r="F142">
            <v>-154166.66662599999</v>
          </cell>
          <cell r="G142">
            <v>413.233</v>
          </cell>
          <cell r="H142">
            <v>2083.333333</v>
          </cell>
          <cell r="I142">
            <v>-1670.1000000000001</v>
          </cell>
          <cell r="J142">
            <v>-156249.99995900001</v>
          </cell>
          <cell r="K142">
            <v>-36074.959999999992</v>
          </cell>
        </row>
        <row r="143">
          <cell r="A143">
            <v>124</v>
          </cell>
          <cell r="B143">
            <v>47994</v>
          </cell>
          <cell r="C143">
            <v>47994</v>
          </cell>
          <cell r="D143" t="str">
            <v/>
          </cell>
          <cell r="E143">
            <v>30</v>
          </cell>
          <cell r="F143">
            <v>-156249.99995900001</v>
          </cell>
          <cell r="G143">
            <v>390.733</v>
          </cell>
          <cell r="H143">
            <v>2083.333333</v>
          </cell>
          <cell r="I143">
            <v>-1692.6000000000001</v>
          </cell>
          <cell r="J143">
            <v>-158333.333292</v>
          </cell>
          <cell r="K143">
            <v>-37767.55999999999</v>
          </cell>
        </row>
        <row r="144">
          <cell r="A144">
            <v>125</v>
          </cell>
          <cell r="B144">
            <v>48025</v>
          </cell>
          <cell r="C144">
            <v>48025</v>
          </cell>
          <cell r="D144" t="str">
            <v/>
          </cell>
          <cell r="E144">
            <v>30</v>
          </cell>
          <cell r="F144">
            <v>-158333.333292</v>
          </cell>
          <cell r="G144">
            <v>367.93299999999999</v>
          </cell>
          <cell r="H144">
            <v>2083.333333</v>
          </cell>
          <cell r="I144">
            <v>-1715.4</v>
          </cell>
          <cell r="J144">
            <v>-160416.66662500001</v>
          </cell>
          <cell r="K144">
            <v>-39482.959999999992</v>
          </cell>
        </row>
        <row r="145">
          <cell r="A145">
            <v>126</v>
          </cell>
          <cell r="B145">
            <v>48055</v>
          </cell>
          <cell r="C145">
            <v>48055</v>
          </cell>
          <cell r="D145" t="str">
            <v/>
          </cell>
          <cell r="E145">
            <v>30</v>
          </cell>
          <cell r="F145">
            <v>-160416.66662500001</v>
          </cell>
          <cell r="G145">
            <v>345.43299999999999</v>
          </cell>
          <cell r="H145">
            <v>2083.333333</v>
          </cell>
          <cell r="I145">
            <v>-1737.9</v>
          </cell>
          <cell r="J145">
            <v>-162499.999958</v>
          </cell>
          <cell r="K145">
            <v>-41220.859999999993</v>
          </cell>
        </row>
        <row r="146">
          <cell r="A146">
            <v>127</v>
          </cell>
          <cell r="B146">
            <v>48086</v>
          </cell>
          <cell r="C146">
            <v>48086</v>
          </cell>
          <cell r="D146" t="str">
            <v/>
          </cell>
          <cell r="E146">
            <v>30</v>
          </cell>
          <cell r="F146">
            <v>-162499.999958</v>
          </cell>
          <cell r="G146">
            <v>322.93299999999999</v>
          </cell>
          <cell r="H146">
            <v>2083.333333</v>
          </cell>
          <cell r="I146">
            <v>-1760.4</v>
          </cell>
          <cell r="J146">
            <v>-164583.33329099999</v>
          </cell>
          <cell r="K146">
            <v>-42981.259999999995</v>
          </cell>
        </row>
        <row r="147">
          <cell r="A147">
            <v>128</v>
          </cell>
          <cell r="B147">
            <v>48117</v>
          </cell>
          <cell r="C147">
            <v>48117</v>
          </cell>
          <cell r="D147" t="str">
            <v/>
          </cell>
          <cell r="E147">
            <v>30</v>
          </cell>
          <cell r="F147">
            <v>-164583.33329099999</v>
          </cell>
          <cell r="G147">
            <v>300.43299999999999</v>
          </cell>
          <cell r="H147">
            <v>2083.333333</v>
          </cell>
          <cell r="I147">
            <v>-1782.9</v>
          </cell>
          <cell r="J147">
            <v>-166666.666624</v>
          </cell>
          <cell r="K147">
            <v>-44764.159999999996</v>
          </cell>
        </row>
        <row r="148">
          <cell r="A148">
            <v>129</v>
          </cell>
          <cell r="B148">
            <v>48148</v>
          </cell>
          <cell r="C148">
            <v>48147</v>
          </cell>
          <cell r="D148">
            <v>1</v>
          </cell>
          <cell r="E148">
            <v>31</v>
          </cell>
          <cell r="F148">
            <v>-166666.666624</v>
          </cell>
          <cell r="G148">
            <v>217.44300000000001</v>
          </cell>
          <cell r="H148">
            <v>2083.333333</v>
          </cell>
          <cell r="I148">
            <v>-1865.8899999999999</v>
          </cell>
          <cell r="J148">
            <v>-168749.99995699999</v>
          </cell>
          <cell r="K148">
            <v>-46630.049999999996</v>
          </cell>
        </row>
        <row r="149">
          <cell r="A149">
            <v>130</v>
          </cell>
          <cell r="B149">
            <v>48178</v>
          </cell>
          <cell r="C149">
            <v>48178</v>
          </cell>
          <cell r="D149" t="str">
            <v/>
          </cell>
          <cell r="E149">
            <v>29</v>
          </cell>
          <cell r="F149">
            <v>-168749.99995699999</v>
          </cell>
          <cell r="G149">
            <v>316.07299999999998</v>
          </cell>
          <cell r="H149">
            <v>2083.333333</v>
          </cell>
          <cell r="I149">
            <v>-1767.26</v>
          </cell>
          <cell r="J149">
            <v>-170833.33329000001</v>
          </cell>
          <cell r="K149">
            <v>-48397.31</v>
          </cell>
        </row>
        <row r="150">
          <cell r="A150">
            <v>131</v>
          </cell>
          <cell r="B150">
            <v>48208</v>
          </cell>
          <cell r="C150">
            <v>48208</v>
          </cell>
          <cell r="D150" t="str">
            <v/>
          </cell>
          <cell r="E150">
            <v>30</v>
          </cell>
          <cell r="F150">
            <v>-170833.33329000001</v>
          </cell>
          <cell r="G150">
            <v>232.63300000000001</v>
          </cell>
          <cell r="H150">
            <v>2083.333333</v>
          </cell>
          <cell r="I150">
            <v>-1850.6999999999998</v>
          </cell>
          <cell r="J150">
            <v>-172916.666623</v>
          </cell>
          <cell r="K150">
            <v>-50248.009999999995</v>
          </cell>
        </row>
        <row r="151">
          <cell r="A151">
            <v>132</v>
          </cell>
          <cell r="B151">
            <v>48239</v>
          </cell>
          <cell r="C151">
            <v>48239</v>
          </cell>
          <cell r="D151" t="str">
            <v/>
          </cell>
          <cell r="E151">
            <v>30</v>
          </cell>
          <cell r="F151">
            <v>-172916.666623</v>
          </cell>
          <cell r="G151">
            <v>210.13300000000001</v>
          </cell>
          <cell r="H151">
            <v>2083.333333</v>
          </cell>
          <cell r="I151">
            <v>-1873.1999999999998</v>
          </cell>
          <cell r="J151">
            <v>-174999.99995600001</v>
          </cell>
          <cell r="K151">
            <v>-52121.209999999992</v>
          </cell>
        </row>
        <row r="152">
          <cell r="A152">
            <v>133</v>
          </cell>
          <cell r="B152">
            <v>48270</v>
          </cell>
          <cell r="C152">
            <v>48270</v>
          </cell>
          <cell r="D152" t="str">
            <v/>
          </cell>
          <cell r="E152">
            <v>30</v>
          </cell>
          <cell r="F152">
            <v>-174999.99995600001</v>
          </cell>
          <cell r="G152">
            <v>187.63300000000001</v>
          </cell>
          <cell r="H152">
            <v>2083.333333</v>
          </cell>
          <cell r="I152">
            <v>-1895.6999999999998</v>
          </cell>
          <cell r="J152">
            <v>-177083.333289</v>
          </cell>
          <cell r="K152">
            <v>-54016.909999999989</v>
          </cell>
        </row>
        <row r="153">
          <cell r="A153">
            <v>134</v>
          </cell>
          <cell r="B153">
            <v>48299</v>
          </cell>
          <cell r="C153">
            <v>48299</v>
          </cell>
          <cell r="D153" t="str">
            <v/>
          </cell>
          <cell r="E153">
            <v>30</v>
          </cell>
          <cell r="F153">
            <v>-177083.333289</v>
          </cell>
          <cell r="G153">
            <v>164.833</v>
          </cell>
          <cell r="H153">
            <v>2083.333333</v>
          </cell>
          <cell r="I153">
            <v>-1918.5</v>
          </cell>
          <cell r="J153">
            <v>-179166.66662199999</v>
          </cell>
          <cell r="K153">
            <v>-55935.409999999989</v>
          </cell>
        </row>
        <row r="154">
          <cell r="A154">
            <v>135</v>
          </cell>
          <cell r="B154">
            <v>48330</v>
          </cell>
          <cell r="C154">
            <v>48330</v>
          </cell>
          <cell r="D154" t="str">
            <v/>
          </cell>
          <cell r="E154">
            <v>30</v>
          </cell>
          <cell r="F154">
            <v>-179166.66662199999</v>
          </cell>
          <cell r="G154">
            <v>142.333</v>
          </cell>
          <cell r="H154">
            <v>2083.333333</v>
          </cell>
          <cell r="I154">
            <v>-1941</v>
          </cell>
          <cell r="J154">
            <v>-181249.99995500001</v>
          </cell>
          <cell r="K154">
            <v>-57876.409999999989</v>
          </cell>
        </row>
        <row r="155">
          <cell r="A155">
            <v>136</v>
          </cell>
          <cell r="B155">
            <v>48360</v>
          </cell>
          <cell r="C155">
            <v>48360</v>
          </cell>
          <cell r="D155" t="str">
            <v/>
          </cell>
          <cell r="E155">
            <v>30</v>
          </cell>
          <cell r="F155">
            <v>-181249.99995500001</v>
          </cell>
          <cell r="G155">
            <v>119.833</v>
          </cell>
          <cell r="H155">
            <v>2083.333333</v>
          </cell>
          <cell r="I155">
            <v>-1963.5</v>
          </cell>
          <cell r="J155">
            <v>-183333.33328799999</v>
          </cell>
          <cell r="K155">
            <v>-59839.909999999989</v>
          </cell>
        </row>
        <row r="156">
          <cell r="A156">
            <v>137</v>
          </cell>
          <cell r="B156">
            <v>48391</v>
          </cell>
          <cell r="C156">
            <v>48391</v>
          </cell>
          <cell r="D156" t="str">
            <v/>
          </cell>
          <cell r="E156">
            <v>30</v>
          </cell>
          <cell r="F156">
            <v>-183333.33328799999</v>
          </cell>
          <cell r="G156">
            <v>97.332999999999998</v>
          </cell>
          <cell r="H156">
            <v>2083.333333</v>
          </cell>
          <cell r="I156">
            <v>-1986</v>
          </cell>
          <cell r="J156">
            <v>-185416.66662100001</v>
          </cell>
          <cell r="K156">
            <v>-61825.909999999989</v>
          </cell>
        </row>
        <row r="157">
          <cell r="A157">
            <v>138</v>
          </cell>
          <cell r="B157">
            <v>48421</v>
          </cell>
          <cell r="C157">
            <v>48421</v>
          </cell>
          <cell r="D157" t="str">
            <v/>
          </cell>
          <cell r="E157">
            <v>30</v>
          </cell>
          <cell r="F157">
            <v>-185416.66662100001</v>
          </cell>
          <cell r="G157">
            <v>74.533000000000001</v>
          </cell>
          <cell r="H157">
            <v>2083.333333</v>
          </cell>
          <cell r="I157">
            <v>-2008.7999999999997</v>
          </cell>
          <cell r="J157">
            <v>-187499.999954</v>
          </cell>
          <cell r="K157">
            <v>-63834.709999999992</v>
          </cell>
        </row>
        <row r="158">
          <cell r="A158">
            <v>139</v>
          </cell>
          <cell r="B158">
            <v>48452</v>
          </cell>
          <cell r="C158">
            <v>48452</v>
          </cell>
          <cell r="D158" t="str">
            <v/>
          </cell>
          <cell r="E158">
            <v>30</v>
          </cell>
          <cell r="F158">
            <v>-187499.999954</v>
          </cell>
          <cell r="G158">
            <v>52.033000000000001</v>
          </cell>
          <cell r="H158">
            <v>2083.333333</v>
          </cell>
          <cell r="I158">
            <v>-2031.2999999999997</v>
          </cell>
          <cell r="J158">
            <v>-189583.33328699999</v>
          </cell>
          <cell r="K158">
            <v>-65866.009999999995</v>
          </cell>
        </row>
        <row r="159">
          <cell r="A159">
            <v>140</v>
          </cell>
          <cell r="B159">
            <v>48484</v>
          </cell>
          <cell r="C159">
            <v>48483</v>
          </cell>
          <cell r="D159">
            <v>1</v>
          </cell>
          <cell r="E159">
            <v>31</v>
          </cell>
          <cell r="F159">
            <v>-189583.33328699999</v>
          </cell>
          <cell r="G159">
            <v>-38.927</v>
          </cell>
          <cell r="H159">
            <v>2083.333333</v>
          </cell>
          <cell r="I159">
            <v>-2122.2599999999998</v>
          </cell>
          <cell r="J159">
            <v>-191666.66662</v>
          </cell>
          <cell r="K159">
            <v>-67988.26999999999</v>
          </cell>
        </row>
        <row r="160">
          <cell r="A160">
            <v>141</v>
          </cell>
          <cell r="B160">
            <v>48513</v>
          </cell>
          <cell r="C160">
            <v>48513</v>
          </cell>
          <cell r="D160" t="str">
            <v/>
          </cell>
          <cell r="E160">
            <v>29</v>
          </cell>
          <cell r="F160">
            <v>-191666.66662</v>
          </cell>
          <cell r="G160">
            <v>76.242999999999995</v>
          </cell>
          <cell r="H160">
            <v>2083.333333</v>
          </cell>
          <cell r="I160">
            <v>-2007.09</v>
          </cell>
          <cell r="J160">
            <v>-193749.99995299999</v>
          </cell>
          <cell r="K160">
            <v>-69995.359999999986</v>
          </cell>
        </row>
        <row r="161">
          <cell r="A161">
            <v>142</v>
          </cell>
          <cell r="B161">
            <v>48544</v>
          </cell>
          <cell r="C161">
            <v>48544</v>
          </cell>
          <cell r="D161" t="str">
            <v/>
          </cell>
          <cell r="E161">
            <v>30</v>
          </cell>
          <cell r="F161">
            <v>-193749.99995299999</v>
          </cell>
          <cell r="G161">
            <v>-15.766999999999999</v>
          </cell>
          <cell r="H161">
            <v>2083.333333</v>
          </cell>
          <cell r="I161">
            <v>-2099.1</v>
          </cell>
          <cell r="J161">
            <v>-195833.33328600001</v>
          </cell>
          <cell r="K161">
            <v>-72094.459999999992</v>
          </cell>
        </row>
        <row r="162">
          <cell r="A162">
            <v>143</v>
          </cell>
          <cell r="B162">
            <v>48575</v>
          </cell>
          <cell r="C162">
            <v>48574</v>
          </cell>
          <cell r="D162">
            <v>1</v>
          </cell>
          <cell r="E162">
            <v>31</v>
          </cell>
          <cell r="F162">
            <v>-195833.33328600001</v>
          </cell>
          <cell r="G162">
            <v>-108.98699999999999</v>
          </cell>
          <cell r="H162">
            <v>2083.333333</v>
          </cell>
          <cell r="I162">
            <v>-2192.3200000000002</v>
          </cell>
          <cell r="J162">
            <v>-197916.666619</v>
          </cell>
          <cell r="K162">
            <v>-74286.78</v>
          </cell>
        </row>
        <row r="163">
          <cell r="A163">
            <v>144</v>
          </cell>
          <cell r="B163">
            <v>48605</v>
          </cell>
          <cell r="C163">
            <v>48605</v>
          </cell>
          <cell r="D163" t="str">
            <v/>
          </cell>
          <cell r="E163">
            <v>29</v>
          </cell>
          <cell r="F163">
            <v>-197916.666619</v>
          </cell>
          <cell r="G163">
            <v>10.702999999999999</v>
          </cell>
          <cell r="H163">
            <v>2083.333333</v>
          </cell>
          <cell r="I163">
            <v>-2072.63</v>
          </cell>
          <cell r="J163">
            <v>-199999.99995200001</v>
          </cell>
          <cell r="K163">
            <v>-76359.41</v>
          </cell>
        </row>
        <row r="164">
          <cell r="A164">
            <v>145</v>
          </cell>
          <cell r="B164">
            <v>48636</v>
          </cell>
          <cell r="C164">
            <v>48636</v>
          </cell>
          <cell r="D164" t="str">
            <v/>
          </cell>
          <cell r="E164">
            <v>30</v>
          </cell>
          <cell r="F164">
            <v>-199999.99995200001</v>
          </cell>
          <cell r="G164">
            <v>-83.266999999999996</v>
          </cell>
          <cell r="H164">
            <v>2083.333333</v>
          </cell>
          <cell r="I164">
            <v>-2166.6</v>
          </cell>
          <cell r="J164">
            <v>-202083.333285</v>
          </cell>
          <cell r="K164">
            <v>-78526.010000000009</v>
          </cell>
        </row>
        <row r="165">
          <cell r="A165">
            <v>146</v>
          </cell>
          <cell r="B165">
            <v>48664</v>
          </cell>
          <cell r="C165">
            <v>48664</v>
          </cell>
          <cell r="D165" t="str">
            <v/>
          </cell>
          <cell r="E165">
            <v>30</v>
          </cell>
          <cell r="F165">
            <v>-202083.333285</v>
          </cell>
          <cell r="G165">
            <v>-105.767</v>
          </cell>
          <cell r="H165">
            <v>2083.333333</v>
          </cell>
          <cell r="I165">
            <v>-2189.1</v>
          </cell>
          <cell r="J165">
            <v>-204166.66661799999</v>
          </cell>
          <cell r="K165">
            <v>-80715.110000000015</v>
          </cell>
        </row>
        <row r="166">
          <cell r="A166">
            <v>147</v>
          </cell>
          <cell r="B166">
            <v>48695</v>
          </cell>
          <cell r="C166">
            <v>48695</v>
          </cell>
          <cell r="D166" t="str">
            <v/>
          </cell>
          <cell r="E166">
            <v>30</v>
          </cell>
          <cell r="F166">
            <v>-204166.66661799999</v>
          </cell>
          <cell r="G166">
            <v>-128.56700000000001</v>
          </cell>
          <cell r="H166">
            <v>2083.333333</v>
          </cell>
          <cell r="I166">
            <v>-2211.9</v>
          </cell>
          <cell r="J166">
            <v>-206249.99995100001</v>
          </cell>
          <cell r="K166">
            <v>-82927.010000000009</v>
          </cell>
        </row>
        <row r="167">
          <cell r="A167">
            <v>148</v>
          </cell>
          <cell r="B167">
            <v>48725</v>
          </cell>
          <cell r="C167">
            <v>48725</v>
          </cell>
          <cell r="D167" t="str">
            <v/>
          </cell>
          <cell r="E167">
            <v>30</v>
          </cell>
          <cell r="F167">
            <v>-206249.99995100001</v>
          </cell>
          <cell r="G167">
            <v>-151.06700000000001</v>
          </cell>
          <cell r="H167">
            <v>2083.333333</v>
          </cell>
          <cell r="I167">
            <v>-2234.4</v>
          </cell>
          <cell r="J167">
            <v>-208333.33328399999</v>
          </cell>
          <cell r="K167">
            <v>-85161.41</v>
          </cell>
        </row>
        <row r="168">
          <cell r="A168">
            <v>149</v>
          </cell>
          <cell r="B168">
            <v>48757</v>
          </cell>
          <cell r="C168">
            <v>48756</v>
          </cell>
          <cell r="D168">
            <v>1</v>
          </cell>
          <cell r="E168">
            <v>31</v>
          </cell>
          <cell r="F168">
            <v>-208333.33328399999</v>
          </cell>
          <cell r="G168">
            <v>-248.797</v>
          </cell>
          <cell r="H168">
            <v>2083.333333</v>
          </cell>
          <cell r="I168">
            <v>-2332.13</v>
          </cell>
          <cell r="J168">
            <v>-210416.66661700001</v>
          </cell>
          <cell r="K168">
            <v>-87493.540000000008</v>
          </cell>
        </row>
        <row r="169">
          <cell r="A169">
            <v>150</v>
          </cell>
          <cell r="B169">
            <v>48786</v>
          </cell>
          <cell r="C169">
            <v>48786</v>
          </cell>
          <cell r="D169" t="str">
            <v/>
          </cell>
          <cell r="E169">
            <v>29</v>
          </cell>
          <cell r="F169">
            <v>-210416.66661700001</v>
          </cell>
          <cell r="G169">
            <v>-120.087</v>
          </cell>
          <cell r="H169">
            <v>2083.333333</v>
          </cell>
          <cell r="I169">
            <v>-2203.42</v>
          </cell>
          <cell r="J169">
            <v>-212499.99995</v>
          </cell>
          <cell r="K169">
            <v>-89696.960000000006</v>
          </cell>
        </row>
        <row r="170">
          <cell r="A170">
            <v>151</v>
          </cell>
          <cell r="B170">
            <v>48817</v>
          </cell>
          <cell r="C170">
            <v>48817</v>
          </cell>
          <cell r="D170" t="str">
            <v/>
          </cell>
          <cell r="E170">
            <v>30</v>
          </cell>
          <cell r="F170">
            <v>-212499.99995</v>
          </cell>
          <cell r="G170">
            <v>-218.86699999999999</v>
          </cell>
          <cell r="H170">
            <v>2083.333333</v>
          </cell>
          <cell r="I170">
            <v>-2302.1999999999998</v>
          </cell>
          <cell r="J170">
            <v>-214583.33328300001</v>
          </cell>
          <cell r="K170">
            <v>-91999.16</v>
          </cell>
        </row>
        <row r="171">
          <cell r="A171">
            <v>152</v>
          </cell>
          <cell r="B171">
            <v>48848</v>
          </cell>
          <cell r="C171">
            <v>48848</v>
          </cell>
          <cell r="D171" t="str">
            <v/>
          </cell>
          <cell r="E171">
            <v>30</v>
          </cell>
          <cell r="F171">
            <v>-214583.33328300001</v>
          </cell>
          <cell r="G171">
            <v>-241.36699999999999</v>
          </cell>
          <cell r="H171">
            <v>2083.333333</v>
          </cell>
          <cell r="I171">
            <v>-2324.6999999999998</v>
          </cell>
          <cell r="J171">
            <v>-216666.666616</v>
          </cell>
          <cell r="K171">
            <v>-94323.86</v>
          </cell>
        </row>
        <row r="172">
          <cell r="A172">
            <v>153</v>
          </cell>
          <cell r="B172">
            <v>48878</v>
          </cell>
          <cell r="C172">
            <v>48878</v>
          </cell>
          <cell r="D172" t="str">
            <v/>
          </cell>
          <cell r="E172">
            <v>30</v>
          </cell>
          <cell r="F172">
            <v>-216666.666616</v>
          </cell>
          <cell r="G172">
            <v>-263.86700000000002</v>
          </cell>
          <cell r="H172">
            <v>2083.333333</v>
          </cell>
          <cell r="I172">
            <v>-2347.1999999999998</v>
          </cell>
          <cell r="J172">
            <v>-218749.99994899999</v>
          </cell>
          <cell r="K172">
            <v>-96671.06</v>
          </cell>
        </row>
        <row r="173">
          <cell r="A173">
            <v>154</v>
          </cell>
          <cell r="B173">
            <v>48909</v>
          </cell>
          <cell r="C173">
            <v>48909</v>
          </cell>
          <cell r="D173" t="str">
            <v/>
          </cell>
          <cell r="E173">
            <v>30</v>
          </cell>
          <cell r="F173">
            <v>-218749.99994899999</v>
          </cell>
          <cell r="G173">
            <v>-286.36700000000002</v>
          </cell>
          <cell r="H173">
            <v>2083.333333</v>
          </cell>
          <cell r="I173">
            <v>-2369.6999999999998</v>
          </cell>
          <cell r="J173">
            <v>-220833.33328200001</v>
          </cell>
          <cell r="K173">
            <v>-99040.76</v>
          </cell>
        </row>
        <row r="174">
          <cell r="A174">
            <v>155</v>
          </cell>
          <cell r="B174">
            <v>48939</v>
          </cell>
          <cell r="C174">
            <v>48939</v>
          </cell>
          <cell r="D174" t="str">
            <v/>
          </cell>
          <cell r="E174">
            <v>30</v>
          </cell>
          <cell r="F174">
            <v>-220833.33328200001</v>
          </cell>
          <cell r="G174">
            <v>-309.16699999999997</v>
          </cell>
          <cell r="H174">
            <v>2083.333333</v>
          </cell>
          <cell r="I174">
            <v>-2392.5</v>
          </cell>
          <cell r="J174">
            <v>-222916.66661499999</v>
          </cell>
          <cell r="K174">
            <v>-101433.26</v>
          </cell>
        </row>
        <row r="175">
          <cell r="A175">
            <v>156</v>
          </cell>
          <cell r="B175">
            <v>48970</v>
          </cell>
          <cell r="C175">
            <v>48970</v>
          </cell>
          <cell r="D175" t="str">
            <v/>
          </cell>
          <cell r="E175">
            <v>30</v>
          </cell>
          <cell r="F175">
            <v>-222916.66661499999</v>
          </cell>
          <cell r="G175">
            <v>-331.66699999999997</v>
          </cell>
          <cell r="H175">
            <v>2083.333333</v>
          </cell>
          <cell r="I175">
            <v>-2415</v>
          </cell>
          <cell r="J175">
            <v>-224999.99994800001</v>
          </cell>
          <cell r="K175">
            <v>-103848.26</v>
          </cell>
        </row>
        <row r="176">
          <cell r="A176">
            <v>157</v>
          </cell>
          <cell r="B176">
            <v>49002</v>
          </cell>
          <cell r="C176">
            <v>49001</v>
          </cell>
          <cell r="D176">
            <v>1</v>
          </cell>
          <cell r="E176">
            <v>31</v>
          </cell>
          <cell r="F176">
            <v>-224999.99994800001</v>
          </cell>
          <cell r="G176">
            <v>-435.41699999999997</v>
          </cell>
          <cell r="H176">
            <v>2083.333333</v>
          </cell>
          <cell r="I176">
            <v>-2518.75</v>
          </cell>
          <cell r="J176">
            <v>-227083.333281</v>
          </cell>
          <cell r="K176">
            <v>-106367.01</v>
          </cell>
        </row>
        <row r="177">
          <cell r="A177">
            <v>158</v>
          </cell>
          <cell r="B177">
            <v>49030</v>
          </cell>
          <cell r="C177">
            <v>49029</v>
          </cell>
          <cell r="D177">
            <v>1</v>
          </cell>
          <cell r="E177">
            <v>30</v>
          </cell>
          <cell r="F177">
            <v>-227083.333281</v>
          </cell>
          <cell r="G177">
            <v>-376.66699999999997</v>
          </cell>
          <cell r="H177">
            <v>2083.333333</v>
          </cell>
          <cell r="I177">
            <v>-2460</v>
          </cell>
          <cell r="J177">
            <v>-229166.66661399999</v>
          </cell>
          <cell r="K177">
            <v>-108827.01</v>
          </cell>
        </row>
        <row r="178">
          <cell r="A178">
            <v>159</v>
          </cell>
          <cell r="B178">
            <v>49060</v>
          </cell>
          <cell r="C178">
            <v>49060</v>
          </cell>
          <cell r="D178" t="str">
            <v/>
          </cell>
          <cell r="E178">
            <v>29</v>
          </cell>
          <cell r="F178">
            <v>-229166.66661399999</v>
          </cell>
          <cell r="G178">
            <v>-316.41699999999997</v>
          </cell>
          <cell r="H178">
            <v>2083.333333</v>
          </cell>
          <cell r="I178">
            <v>-2399.75</v>
          </cell>
          <cell r="J178">
            <v>-231249.999947</v>
          </cell>
          <cell r="K178">
            <v>-111226.76</v>
          </cell>
        </row>
        <row r="179">
          <cell r="A179">
            <v>160</v>
          </cell>
          <cell r="B179">
            <v>49090</v>
          </cell>
          <cell r="C179">
            <v>49090</v>
          </cell>
          <cell r="D179" t="str">
            <v/>
          </cell>
          <cell r="E179">
            <v>30</v>
          </cell>
          <cell r="F179">
            <v>-231249.999947</v>
          </cell>
          <cell r="G179">
            <v>-421.96699999999998</v>
          </cell>
          <cell r="H179">
            <v>2083.333333</v>
          </cell>
          <cell r="I179">
            <v>-2505.3000000000002</v>
          </cell>
          <cell r="J179">
            <v>-233333.33327999999</v>
          </cell>
          <cell r="K179">
            <v>-113732.06</v>
          </cell>
        </row>
        <row r="180">
          <cell r="A180">
            <v>161</v>
          </cell>
          <cell r="B180">
            <v>49121</v>
          </cell>
          <cell r="C180">
            <v>49121</v>
          </cell>
          <cell r="D180" t="str">
            <v/>
          </cell>
          <cell r="E180">
            <v>30</v>
          </cell>
          <cell r="F180">
            <v>-233333.33327999999</v>
          </cell>
          <cell r="G180">
            <v>-444.46699999999998</v>
          </cell>
          <cell r="H180">
            <v>2083.333333</v>
          </cell>
          <cell r="I180">
            <v>-2527.8000000000002</v>
          </cell>
          <cell r="J180">
            <v>-235416.66661300001</v>
          </cell>
          <cell r="K180">
            <v>-116259.86</v>
          </cell>
        </row>
        <row r="181">
          <cell r="A181">
            <v>162</v>
          </cell>
          <cell r="B181">
            <v>49151</v>
          </cell>
          <cell r="C181">
            <v>49151</v>
          </cell>
          <cell r="D181" t="str">
            <v/>
          </cell>
          <cell r="E181">
            <v>30</v>
          </cell>
          <cell r="F181">
            <v>-235416.66661300001</v>
          </cell>
          <cell r="G181">
            <v>-466.96699999999998</v>
          </cell>
          <cell r="H181">
            <v>2083.333333</v>
          </cell>
          <cell r="I181">
            <v>-2550.3000000000002</v>
          </cell>
          <cell r="J181">
            <v>-237499.999946</v>
          </cell>
          <cell r="K181">
            <v>-118810.16</v>
          </cell>
        </row>
        <row r="182">
          <cell r="A182">
            <v>163</v>
          </cell>
          <cell r="B182">
            <v>49182</v>
          </cell>
          <cell r="C182">
            <v>49182</v>
          </cell>
          <cell r="D182" t="str">
            <v/>
          </cell>
          <cell r="E182">
            <v>30</v>
          </cell>
          <cell r="F182">
            <v>-237499.999946</v>
          </cell>
          <cell r="G182">
            <v>-489.46699999999998</v>
          </cell>
          <cell r="H182">
            <v>2083.333333</v>
          </cell>
          <cell r="I182">
            <v>-2572.8000000000002</v>
          </cell>
          <cell r="J182">
            <v>-239583.33327900001</v>
          </cell>
          <cell r="K182">
            <v>-121382.96</v>
          </cell>
        </row>
        <row r="183">
          <cell r="A183">
            <v>164</v>
          </cell>
          <cell r="B183">
            <v>49213</v>
          </cell>
          <cell r="C183">
            <v>49213</v>
          </cell>
          <cell r="D183" t="str">
            <v/>
          </cell>
          <cell r="E183">
            <v>30</v>
          </cell>
          <cell r="F183">
            <v>-239583.33327900001</v>
          </cell>
          <cell r="G183">
            <v>-512.26700000000005</v>
          </cell>
          <cell r="H183">
            <v>2083.333333</v>
          </cell>
          <cell r="I183">
            <v>-2595.6</v>
          </cell>
          <cell r="J183">
            <v>-241666.666612</v>
          </cell>
          <cell r="K183">
            <v>-123978.56000000001</v>
          </cell>
        </row>
        <row r="184">
          <cell r="A184">
            <v>165</v>
          </cell>
          <cell r="B184">
            <v>49243</v>
          </cell>
          <cell r="C184">
            <v>49243</v>
          </cell>
          <cell r="D184" t="str">
            <v/>
          </cell>
          <cell r="E184">
            <v>30</v>
          </cell>
          <cell r="F184">
            <v>-241666.666612</v>
          </cell>
          <cell r="G184">
            <v>-534.76700000000005</v>
          </cell>
          <cell r="H184">
            <v>2083.333333</v>
          </cell>
          <cell r="I184">
            <v>-2618.1</v>
          </cell>
          <cell r="J184">
            <v>-243749.99994499999</v>
          </cell>
          <cell r="K184">
            <v>-126596.66000000002</v>
          </cell>
        </row>
        <row r="185">
          <cell r="A185">
            <v>166</v>
          </cell>
          <cell r="B185">
            <v>49275</v>
          </cell>
          <cell r="C185">
            <v>49274</v>
          </cell>
          <cell r="D185">
            <v>1</v>
          </cell>
          <cell r="E185">
            <v>31</v>
          </cell>
          <cell r="F185">
            <v>-243749.99994499999</v>
          </cell>
          <cell r="G185">
            <v>-645.28700000000003</v>
          </cell>
          <cell r="H185">
            <v>2083.333333</v>
          </cell>
          <cell r="I185">
            <v>-2728.62</v>
          </cell>
          <cell r="J185">
            <v>-245833.33327800001</v>
          </cell>
          <cell r="K185">
            <v>-129325.28000000001</v>
          </cell>
        </row>
        <row r="186">
          <cell r="A186">
            <v>167</v>
          </cell>
          <cell r="B186">
            <v>49304</v>
          </cell>
          <cell r="C186">
            <v>49304</v>
          </cell>
          <cell r="D186" t="str">
            <v/>
          </cell>
          <cell r="E186">
            <v>29</v>
          </cell>
          <cell r="F186">
            <v>-245833.33327800001</v>
          </cell>
          <cell r="G186">
            <v>-490.99700000000001</v>
          </cell>
          <cell r="H186">
            <v>2083.333333</v>
          </cell>
          <cell r="I186">
            <v>-2574.33</v>
          </cell>
          <cell r="J186">
            <v>-247916.66661099999</v>
          </cell>
          <cell r="K186">
            <v>-131899.61000000002</v>
          </cell>
        </row>
        <row r="187">
          <cell r="A187">
            <v>168</v>
          </cell>
          <cell r="B187">
            <v>49335</v>
          </cell>
          <cell r="C187">
            <v>49335</v>
          </cell>
          <cell r="D187" t="str">
            <v/>
          </cell>
          <cell r="E187">
            <v>30</v>
          </cell>
          <cell r="F187">
            <v>-247916.66661099999</v>
          </cell>
          <cell r="G187">
            <v>-602.56700000000001</v>
          </cell>
          <cell r="H187">
            <v>2083.333333</v>
          </cell>
          <cell r="I187">
            <v>-2685.9</v>
          </cell>
          <cell r="J187">
            <v>-249999.99994400001</v>
          </cell>
          <cell r="K187">
            <v>-134585.51</v>
          </cell>
        </row>
        <row r="188">
          <cell r="A188">
            <v>169</v>
          </cell>
          <cell r="B188">
            <v>49366</v>
          </cell>
          <cell r="C188">
            <v>49366</v>
          </cell>
          <cell r="D188" t="str">
            <v/>
          </cell>
          <cell r="E188">
            <v>30</v>
          </cell>
          <cell r="F188">
            <v>-249999.99994400001</v>
          </cell>
          <cell r="G188">
            <v>-625.06700000000001</v>
          </cell>
          <cell r="H188">
            <v>2083.333333</v>
          </cell>
          <cell r="I188">
            <v>-2708.4</v>
          </cell>
          <cell r="J188">
            <v>-252083.333277</v>
          </cell>
          <cell r="K188">
            <v>-137293.91</v>
          </cell>
        </row>
        <row r="189">
          <cell r="A189">
            <v>170</v>
          </cell>
          <cell r="B189">
            <v>49394</v>
          </cell>
          <cell r="C189">
            <v>49394</v>
          </cell>
          <cell r="D189" t="str">
            <v/>
          </cell>
          <cell r="E189">
            <v>30</v>
          </cell>
          <cell r="F189">
            <v>-252083.333277</v>
          </cell>
          <cell r="G189">
            <v>-647.56700000000001</v>
          </cell>
          <cell r="H189">
            <v>2083.333333</v>
          </cell>
          <cell r="I189">
            <v>-2730.9</v>
          </cell>
          <cell r="J189">
            <v>-254166.66660999999</v>
          </cell>
          <cell r="K189">
            <v>-140024.81</v>
          </cell>
        </row>
        <row r="190">
          <cell r="A190">
            <v>171</v>
          </cell>
          <cell r="B190">
            <v>49425</v>
          </cell>
          <cell r="C190">
            <v>49425</v>
          </cell>
          <cell r="D190" t="str">
            <v/>
          </cell>
          <cell r="E190">
            <v>30</v>
          </cell>
          <cell r="F190">
            <v>-254166.66660999999</v>
          </cell>
          <cell r="G190">
            <v>-670.06700000000001</v>
          </cell>
          <cell r="H190">
            <v>2083.333333</v>
          </cell>
          <cell r="I190">
            <v>-2753.4</v>
          </cell>
          <cell r="J190">
            <v>-256249.999943</v>
          </cell>
          <cell r="K190">
            <v>-142778.21</v>
          </cell>
        </row>
        <row r="191">
          <cell r="A191">
            <v>172</v>
          </cell>
          <cell r="B191">
            <v>49455</v>
          </cell>
          <cell r="C191">
            <v>49455</v>
          </cell>
          <cell r="D191" t="str">
            <v/>
          </cell>
          <cell r="E191">
            <v>30</v>
          </cell>
          <cell r="F191">
            <v>-256249.999943</v>
          </cell>
          <cell r="G191">
            <v>-692.56700000000001</v>
          </cell>
          <cell r="H191">
            <v>2083.333333</v>
          </cell>
          <cell r="I191">
            <v>-2775.9</v>
          </cell>
          <cell r="J191">
            <v>-258333.33327599999</v>
          </cell>
          <cell r="K191">
            <v>-145554.10999999999</v>
          </cell>
        </row>
        <row r="192">
          <cell r="A192">
            <v>173</v>
          </cell>
          <cell r="B192">
            <v>49486</v>
          </cell>
          <cell r="C192">
            <v>49486</v>
          </cell>
          <cell r="D192" t="str">
            <v/>
          </cell>
          <cell r="E192">
            <v>30</v>
          </cell>
          <cell r="F192">
            <v>-258333.33327599999</v>
          </cell>
          <cell r="G192">
            <v>-715.36699999999996</v>
          </cell>
          <cell r="H192">
            <v>2083.333333</v>
          </cell>
          <cell r="I192">
            <v>-2798.7000000000003</v>
          </cell>
          <cell r="J192">
            <v>-260416.66660900001</v>
          </cell>
          <cell r="K192">
            <v>-148352.81</v>
          </cell>
        </row>
        <row r="193">
          <cell r="A193">
            <v>174</v>
          </cell>
          <cell r="B193">
            <v>49516</v>
          </cell>
          <cell r="C193">
            <v>49516</v>
          </cell>
          <cell r="D193" t="str">
            <v/>
          </cell>
          <cell r="E193">
            <v>30</v>
          </cell>
          <cell r="F193">
            <v>-260416.66660900001</v>
          </cell>
          <cell r="G193">
            <v>-737.86699999999996</v>
          </cell>
          <cell r="H193">
            <v>2083.333333</v>
          </cell>
          <cell r="I193">
            <v>-2821.2000000000003</v>
          </cell>
          <cell r="J193">
            <v>-262499.99994200002</v>
          </cell>
          <cell r="K193">
            <v>-151174.01</v>
          </cell>
        </row>
        <row r="194">
          <cell r="A194">
            <v>175</v>
          </cell>
          <cell r="B194">
            <v>49548</v>
          </cell>
          <cell r="C194">
            <v>49547</v>
          </cell>
          <cell r="D194">
            <v>1</v>
          </cell>
          <cell r="E194">
            <v>31</v>
          </cell>
          <cell r="F194">
            <v>-262499.99994200002</v>
          </cell>
          <cell r="G194">
            <v>-855.15700000000004</v>
          </cell>
          <cell r="H194">
            <v>2083.333333</v>
          </cell>
          <cell r="I194">
            <v>-2938.4900000000002</v>
          </cell>
          <cell r="J194">
            <v>-264583.33327499998</v>
          </cell>
          <cell r="K194">
            <v>-154112.5</v>
          </cell>
        </row>
        <row r="195">
          <cell r="A195">
            <v>176</v>
          </cell>
          <cell r="B195">
            <v>49578</v>
          </cell>
          <cell r="C195">
            <v>49578</v>
          </cell>
          <cell r="D195" t="str">
            <v/>
          </cell>
          <cell r="E195">
            <v>29</v>
          </cell>
          <cell r="F195">
            <v>-264583.33327499998</v>
          </cell>
          <cell r="G195">
            <v>-687.327</v>
          </cell>
          <cell r="H195">
            <v>2083.333333</v>
          </cell>
          <cell r="I195">
            <v>-2770.6600000000003</v>
          </cell>
          <cell r="J195">
            <v>-266666.666608</v>
          </cell>
          <cell r="K195">
            <v>-156883.16</v>
          </cell>
        </row>
        <row r="196">
          <cell r="A196">
            <v>177</v>
          </cell>
          <cell r="B196">
            <v>49608</v>
          </cell>
          <cell r="C196">
            <v>49608</v>
          </cell>
          <cell r="D196" t="str">
            <v/>
          </cell>
          <cell r="E196">
            <v>30</v>
          </cell>
          <cell r="F196">
            <v>-266666.666608</v>
          </cell>
          <cell r="G196">
            <v>-805.66700000000003</v>
          </cell>
          <cell r="H196">
            <v>2083.333333</v>
          </cell>
          <cell r="I196">
            <v>-2889</v>
          </cell>
          <cell r="J196">
            <v>-268749.99994100002</v>
          </cell>
          <cell r="K196">
            <v>-159772.16</v>
          </cell>
        </row>
        <row r="197">
          <cell r="A197">
            <v>178</v>
          </cell>
          <cell r="B197">
            <v>49639</v>
          </cell>
          <cell r="C197">
            <v>49639</v>
          </cell>
          <cell r="D197" t="str">
            <v/>
          </cell>
          <cell r="E197">
            <v>30</v>
          </cell>
          <cell r="F197">
            <v>-268749.99994100002</v>
          </cell>
          <cell r="G197">
            <v>-828.16700000000003</v>
          </cell>
          <cell r="H197">
            <v>2083.333333</v>
          </cell>
          <cell r="I197">
            <v>-2911.5</v>
          </cell>
          <cell r="J197">
            <v>-270833.33327399998</v>
          </cell>
          <cell r="K197">
            <v>-162683.66</v>
          </cell>
        </row>
        <row r="198">
          <cell r="A198">
            <v>179</v>
          </cell>
          <cell r="B198">
            <v>49669</v>
          </cell>
          <cell r="C198">
            <v>49669</v>
          </cell>
          <cell r="D198" t="str">
            <v/>
          </cell>
          <cell r="E198">
            <v>30</v>
          </cell>
          <cell r="F198">
            <v>-270833.33327399998</v>
          </cell>
          <cell r="G198">
            <v>-850.66700000000003</v>
          </cell>
          <cell r="H198">
            <v>2083.333333</v>
          </cell>
          <cell r="I198">
            <v>-2934</v>
          </cell>
          <cell r="J198">
            <v>-272916.66660699999</v>
          </cell>
          <cell r="K198">
            <v>-165617.66</v>
          </cell>
        </row>
        <row r="199">
          <cell r="A199">
            <v>180</v>
          </cell>
          <cell r="B199">
            <v>49700</v>
          </cell>
          <cell r="C199">
            <v>49700</v>
          </cell>
          <cell r="D199" t="str">
            <v/>
          </cell>
          <cell r="E199">
            <v>30</v>
          </cell>
          <cell r="F199">
            <v>-272916.66660699999</v>
          </cell>
          <cell r="G199">
            <v>-873.16700000000003</v>
          </cell>
          <cell r="H199">
            <v>2083.333333</v>
          </cell>
          <cell r="I199">
            <v>-2956.5</v>
          </cell>
          <cell r="J199">
            <v>-274999.99994000001</v>
          </cell>
          <cell r="K199">
            <v>-168574.16</v>
          </cell>
        </row>
        <row r="200">
          <cell r="A200">
            <v>181</v>
          </cell>
          <cell r="B200">
            <v>49731</v>
          </cell>
          <cell r="C200">
            <v>49731</v>
          </cell>
          <cell r="D200" t="str">
            <v/>
          </cell>
          <cell r="E200">
            <v>30</v>
          </cell>
          <cell r="F200">
            <v>-274999.99994000001</v>
          </cell>
          <cell r="G200">
            <v>-895.96699999999998</v>
          </cell>
          <cell r="H200">
            <v>2083.333333</v>
          </cell>
          <cell r="I200">
            <v>-2979.3</v>
          </cell>
          <cell r="J200">
            <v>-277083.33327300003</v>
          </cell>
          <cell r="K200">
            <v>-171553.46</v>
          </cell>
        </row>
        <row r="201">
          <cell r="A201">
            <v>182</v>
          </cell>
          <cell r="B201">
            <v>49760</v>
          </cell>
          <cell r="C201">
            <v>49760</v>
          </cell>
          <cell r="D201" t="str">
            <v/>
          </cell>
          <cell r="E201">
            <v>30</v>
          </cell>
          <cell r="F201">
            <v>-277083.33327300003</v>
          </cell>
          <cell r="G201">
            <v>-918.46699999999998</v>
          </cell>
          <cell r="H201">
            <v>2083.333333</v>
          </cell>
          <cell r="I201">
            <v>-3001.8</v>
          </cell>
          <cell r="J201">
            <v>-279166.66660599998</v>
          </cell>
          <cell r="K201">
            <v>-174555.25999999998</v>
          </cell>
        </row>
        <row r="202">
          <cell r="A202">
            <v>183</v>
          </cell>
          <cell r="B202">
            <v>49791</v>
          </cell>
          <cell r="C202">
            <v>49791</v>
          </cell>
          <cell r="D202" t="str">
            <v/>
          </cell>
          <cell r="E202">
            <v>30</v>
          </cell>
          <cell r="F202">
            <v>-279166.66660599998</v>
          </cell>
          <cell r="G202">
            <v>-940.96699999999998</v>
          </cell>
          <cell r="H202">
            <v>2083.333333</v>
          </cell>
          <cell r="I202">
            <v>-3024.3</v>
          </cell>
          <cell r="J202">
            <v>-281249.999939</v>
          </cell>
          <cell r="K202">
            <v>-177579.55999999997</v>
          </cell>
        </row>
        <row r="203">
          <cell r="A203">
            <v>184</v>
          </cell>
          <cell r="B203">
            <v>49821</v>
          </cell>
          <cell r="C203">
            <v>49821</v>
          </cell>
          <cell r="D203" t="str">
            <v/>
          </cell>
          <cell r="E203">
            <v>30</v>
          </cell>
          <cell r="F203">
            <v>-281249.999939</v>
          </cell>
          <cell r="G203">
            <v>-963.46699999999998</v>
          </cell>
          <cell r="H203">
            <v>2083.333333</v>
          </cell>
          <cell r="I203">
            <v>-3046.8</v>
          </cell>
          <cell r="J203">
            <v>-283333.33327200002</v>
          </cell>
          <cell r="K203">
            <v>-180626.35999999996</v>
          </cell>
        </row>
        <row r="204">
          <cell r="A204">
            <v>185</v>
          </cell>
          <cell r="B204">
            <v>49852</v>
          </cell>
          <cell r="C204">
            <v>49852</v>
          </cell>
          <cell r="D204" t="str">
            <v/>
          </cell>
          <cell r="E204">
            <v>30</v>
          </cell>
          <cell r="F204">
            <v>-283333.33327200002</v>
          </cell>
          <cell r="G204">
            <v>-985.96699999999998</v>
          </cell>
          <cell r="H204">
            <v>2083.333333</v>
          </cell>
          <cell r="I204">
            <v>-3069.3</v>
          </cell>
          <cell r="J204">
            <v>-285416.66660499998</v>
          </cell>
          <cell r="K204">
            <v>-183695.65999999995</v>
          </cell>
        </row>
        <row r="205">
          <cell r="A205">
            <v>186</v>
          </cell>
          <cell r="B205">
            <v>49882</v>
          </cell>
          <cell r="C205">
            <v>49882</v>
          </cell>
          <cell r="D205" t="str">
            <v/>
          </cell>
          <cell r="E205">
            <v>30</v>
          </cell>
          <cell r="F205">
            <v>-285416.66660499998</v>
          </cell>
          <cell r="G205">
            <v>-1008.7670000000001</v>
          </cell>
          <cell r="H205">
            <v>2083.333333</v>
          </cell>
          <cell r="I205">
            <v>-3092.1</v>
          </cell>
          <cell r="J205">
            <v>-287499.99993799999</v>
          </cell>
          <cell r="K205">
            <v>-186787.75999999995</v>
          </cell>
        </row>
        <row r="206">
          <cell r="A206">
            <v>187</v>
          </cell>
          <cell r="B206">
            <v>49913</v>
          </cell>
          <cell r="C206">
            <v>49913</v>
          </cell>
          <cell r="D206" t="str">
            <v/>
          </cell>
          <cell r="E206">
            <v>30</v>
          </cell>
          <cell r="F206">
            <v>-287499.99993799999</v>
          </cell>
          <cell r="G206">
            <v>-1031.2670000000001</v>
          </cell>
          <cell r="H206">
            <v>2083.333333</v>
          </cell>
          <cell r="I206">
            <v>-3114.6</v>
          </cell>
          <cell r="J206">
            <v>-289583.33327100001</v>
          </cell>
          <cell r="K206">
            <v>-189902.35999999996</v>
          </cell>
        </row>
        <row r="207">
          <cell r="A207">
            <v>188</v>
          </cell>
          <cell r="B207">
            <v>49944</v>
          </cell>
          <cell r="C207">
            <v>49944</v>
          </cell>
          <cell r="D207" t="str">
            <v/>
          </cell>
          <cell r="E207">
            <v>30</v>
          </cell>
          <cell r="F207">
            <v>-289583.33327100001</v>
          </cell>
          <cell r="G207">
            <v>-1053.7670000000001</v>
          </cell>
          <cell r="H207">
            <v>2083.333333</v>
          </cell>
          <cell r="I207">
            <v>-3137.1</v>
          </cell>
          <cell r="J207">
            <v>-291666.66660400003</v>
          </cell>
          <cell r="K207">
            <v>-193039.45999999996</v>
          </cell>
        </row>
        <row r="208">
          <cell r="A208">
            <v>189</v>
          </cell>
          <cell r="B208">
            <v>49975</v>
          </cell>
          <cell r="C208">
            <v>49974</v>
          </cell>
          <cell r="D208">
            <v>1</v>
          </cell>
          <cell r="E208">
            <v>31</v>
          </cell>
          <cell r="F208">
            <v>-291666.66660400003</v>
          </cell>
          <cell r="G208">
            <v>-1181.587</v>
          </cell>
          <cell r="H208">
            <v>2083.333333</v>
          </cell>
          <cell r="I208">
            <v>-3264.9199999999996</v>
          </cell>
          <cell r="J208">
            <v>-293749.99993699999</v>
          </cell>
          <cell r="K208">
            <v>-196304.37999999998</v>
          </cell>
        </row>
        <row r="209">
          <cell r="A209">
            <v>190</v>
          </cell>
          <cell r="B209">
            <v>50005</v>
          </cell>
          <cell r="C209">
            <v>50005</v>
          </cell>
          <cell r="D209" t="str">
            <v/>
          </cell>
          <cell r="E209">
            <v>29</v>
          </cell>
          <cell r="F209">
            <v>-293749.99993699999</v>
          </cell>
          <cell r="G209">
            <v>-992.98699999999997</v>
          </cell>
          <cell r="H209">
            <v>2083.333333</v>
          </cell>
          <cell r="I209">
            <v>-3076.32</v>
          </cell>
          <cell r="J209">
            <v>-295833.33327</v>
          </cell>
          <cell r="K209">
            <v>-199380.69999999998</v>
          </cell>
        </row>
        <row r="210">
          <cell r="A210">
            <v>191</v>
          </cell>
          <cell r="B210">
            <v>50035</v>
          </cell>
          <cell r="C210">
            <v>50035</v>
          </cell>
          <cell r="D210" t="str">
            <v/>
          </cell>
          <cell r="E210">
            <v>30</v>
          </cell>
          <cell r="F210">
            <v>-295833.33327</v>
          </cell>
          <cell r="G210">
            <v>-1121.567</v>
          </cell>
          <cell r="H210">
            <v>2083.333333</v>
          </cell>
          <cell r="I210">
            <v>-3204.9</v>
          </cell>
          <cell r="J210">
            <v>-297916.66660300002</v>
          </cell>
          <cell r="K210">
            <v>-202585.59999999998</v>
          </cell>
        </row>
        <row r="211">
          <cell r="A211">
            <v>192</v>
          </cell>
          <cell r="B211">
            <v>50066</v>
          </cell>
          <cell r="C211">
            <v>50066</v>
          </cell>
          <cell r="D211" t="str">
            <v/>
          </cell>
          <cell r="E211">
            <v>30</v>
          </cell>
          <cell r="F211">
            <v>-297916.66660300002</v>
          </cell>
          <cell r="G211">
            <v>-1144.067</v>
          </cell>
          <cell r="H211">
            <v>2083.333333</v>
          </cell>
          <cell r="I211">
            <v>-3227.4</v>
          </cell>
          <cell r="J211">
            <v>-299999.99993599998</v>
          </cell>
          <cell r="K211">
            <v>-205812.99999999997</v>
          </cell>
        </row>
        <row r="212">
          <cell r="A212">
            <v>193</v>
          </cell>
          <cell r="B212">
            <v>50097</v>
          </cell>
          <cell r="C212">
            <v>50097</v>
          </cell>
          <cell r="D212" t="str">
            <v/>
          </cell>
          <cell r="E212">
            <v>30</v>
          </cell>
          <cell r="F212">
            <v>-299999.99993599998</v>
          </cell>
          <cell r="G212">
            <v>-1166.567</v>
          </cell>
          <cell r="H212">
            <v>2083.333333</v>
          </cell>
          <cell r="I212">
            <v>-3249.9</v>
          </cell>
          <cell r="J212">
            <v>-302083.333269</v>
          </cell>
          <cell r="K212">
            <v>-209062.89999999997</v>
          </cell>
        </row>
        <row r="213">
          <cell r="A213">
            <v>194</v>
          </cell>
          <cell r="B213">
            <v>50125</v>
          </cell>
          <cell r="C213">
            <v>50125</v>
          </cell>
          <cell r="D213" t="str">
            <v/>
          </cell>
          <cell r="E213">
            <v>30</v>
          </cell>
          <cell r="F213">
            <v>-302083.333269</v>
          </cell>
          <cell r="G213">
            <v>-1189.367</v>
          </cell>
          <cell r="H213">
            <v>2083.333333</v>
          </cell>
          <cell r="I213">
            <v>-3272.7000000000003</v>
          </cell>
          <cell r="J213">
            <v>-304166.66660200001</v>
          </cell>
          <cell r="K213">
            <v>-212335.59999999998</v>
          </cell>
        </row>
        <row r="214">
          <cell r="A214">
            <v>195</v>
          </cell>
          <cell r="B214">
            <v>50157</v>
          </cell>
          <cell r="C214">
            <v>50156</v>
          </cell>
          <cell r="D214">
            <v>1</v>
          </cell>
          <cell r="E214">
            <v>31</v>
          </cell>
          <cell r="F214">
            <v>-304166.66660200001</v>
          </cell>
          <cell r="G214">
            <v>-1321.7070000000001</v>
          </cell>
          <cell r="H214">
            <v>2083.333333</v>
          </cell>
          <cell r="I214">
            <v>-3405.04</v>
          </cell>
          <cell r="J214">
            <v>-306249.99993500003</v>
          </cell>
          <cell r="K214">
            <v>-215740.63999999998</v>
          </cell>
        </row>
        <row r="215">
          <cell r="A215">
            <v>196</v>
          </cell>
          <cell r="B215">
            <v>50186</v>
          </cell>
          <cell r="C215">
            <v>50186</v>
          </cell>
          <cell r="D215" t="str">
            <v/>
          </cell>
          <cell r="E215">
            <v>29</v>
          </cell>
          <cell r="F215">
            <v>-306249.99993500003</v>
          </cell>
          <cell r="G215">
            <v>-1123.777</v>
          </cell>
          <cell r="H215">
            <v>2083.333333</v>
          </cell>
          <cell r="I215">
            <v>-3207.11</v>
          </cell>
          <cell r="J215">
            <v>-308333.33326799999</v>
          </cell>
          <cell r="K215">
            <v>-218947.74999999997</v>
          </cell>
        </row>
        <row r="216">
          <cell r="A216">
            <v>197</v>
          </cell>
          <cell r="B216">
            <v>50217</v>
          </cell>
          <cell r="C216">
            <v>50217</v>
          </cell>
          <cell r="D216" t="str">
            <v/>
          </cell>
          <cell r="E216">
            <v>30</v>
          </cell>
          <cell r="F216">
            <v>-308333.33326799999</v>
          </cell>
          <cell r="G216">
            <v>-1256.867</v>
          </cell>
          <cell r="H216">
            <v>2083.333333</v>
          </cell>
          <cell r="I216">
            <v>-3340.2000000000003</v>
          </cell>
          <cell r="J216">
            <v>-310416.666601</v>
          </cell>
          <cell r="K216">
            <v>-222287.94999999998</v>
          </cell>
        </row>
        <row r="217">
          <cell r="A217">
            <v>198</v>
          </cell>
          <cell r="B217">
            <v>50248</v>
          </cell>
          <cell r="C217">
            <v>50247</v>
          </cell>
          <cell r="D217">
            <v>1</v>
          </cell>
          <cell r="E217">
            <v>31</v>
          </cell>
          <cell r="F217">
            <v>-310416.666601</v>
          </cell>
          <cell r="G217">
            <v>-1391.4570000000001</v>
          </cell>
          <cell r="H217">
            <v>2083.333333</v>
          </cell>
          <cell r="I217">
            <v>-3474.79</v>
          </cell>
          <cell r="J217">
            <v>-312499.99993400002</v>
          </cell>
          <cell r="K217">
            <v>-225762.74</v>
          </cell>
        </row>
        <row r="218">
          <cell r="A218">
            <v>199</v>
          </cell>
          <cell r="B218">
            <v>50278</v>
          </cell>
          <cell r="C218">
            <v>50278</v>
          </cell>
          <cell r="D218" t="str">
            <v/>
          </cell>
          <cell r="E218">
            <v>29</v>
          </cell>
          <cell r="F218">
            <v>-312499.99993400002</v>
          </cell>
          <cell r="G218">
            <v>-1189.317</v>
          </cell>
          <cell r="H218">
            <v>2083.333333</v>
          </cell>
          <cell r="I218">
            <v>-3272.6499999999996</v>
          </cell>
          <cell r="J218">
            <v>-314583.33326699998</v>
          </cell>
          <cell r="K218">
            <v>-229035.38999999998</v>
          </cell>
        </row>
        <row r="219">
          <cell r="A219">
            <v>200</v>
          </cell>
          <cell r="B219">
            <v>50309</v>
          </cell>
          <cell r="C219">
            <v>50309</v>
          </cell>
          <cell r="D219" t="str">
            <v/>
          </cell>
          <cell r="E219">
            <v>30</v>
          </cell>
          <cell r="F219">
            <v>-314583.33326699998</v>
          </cell>
          <cell r="G219">
            <v>-1324.6669999999999</v>
          </cell>
          <cell r="H219">
            <v>2083.333333</v>
          </cell>
          <cell r="I219">
            <v>-3408</v>
          </cell>
          <cell r="J219">
            <v>-316666.6666</v>
          </cell>
          <cell r="K219">
            <v>-232443.38999999998</v>
          </cell>
        </row>
        <row r="220">
          <cell r="A220">
            <v>201</v>
          </cell>
          <cell r="B220">
            <v>50339</v>
          </cell>
          <cell r="C220">
            <v>50339</v>
          </cell>
          <cell r="D220" t="str">
            <v/>
          </cell>
          <cell r="E220">
            <v>30</v>
          </cell>
          <cell r="F220">
            <v>-316666.6666</v>
          </cell>
          <cell r="G220">
            <v>-1347.1669999999999</v>
          </cell>
          <cell r="H220">
            <v>2083.333333</v>
          </cell>
          <cell r="I220">
            <v>-3430.5</v>
          </cell>
          <cell r="J220">
            <v>-318749.99993300001</v>
          </cell>
          <cell r="K220">
            <v>-235873.88999999998</v>
          </cell>
        </row>
        <row r="221">
          <cell r="A221">
            <v>202</v>
          </cell>
          <cell r="B221">
            <v>50370</v>
          </cell>
          <cell r="C221">
            <v>50370</v>
          </cell>
          <cell r="D221" t="str">
            <v/>
          </cell>
          <cell r="E221">
            <v>30</v>
          </cell>
          <cell r="F221">
            <v>-318749.99993300001</v>
          </cell>
          <cell r="G221">
            <v>-1369.6669999999999</v>
          </cell>
          <cell r="H221">
            <v>2083.333333</v>
          </cell>
          <cell r="I221">
            <v>-3453</v>
          </cell>
          <cell r="J221">
            <v>-320833.33326599997</v>
          </cell>
          <cell r="K221">
            <v>-239326.88999999998</v>
          </cell>
        </row>
        <row r="222">
          <cell r="A222">
            <v>203</v>
          </cell>
          <cell r="B222">
            <v>50400</v>
          </cell>
          <cell r="C222">
            <v>50400</v>
          </cell>
          <cell r="D222" t="str">
            <v/>
          </cell>
          <cell r="E222">
            <v>30</v>
          </cell>
          <cell r="F222">
            <v>-320833.33326599997</v>
          </cell>
          <cell r="G222">
            <v>-1392.4670000000001</v>
          </cell>
          <cell r="H222">
            <v>2083.333333</v>
          </cell>
          <cell r="I222">
            <v>-3475.8</v>
          </cell>
          <cell r="J222">
            <v>-322916.66659899999</v>
          </cell>
          <cell r="K222">
            <v>-242802.68999999997</v>
          </cell>
        </row>
        <row r="223">
          <cell r="A223">
            <v>204</v>
          </cell>
          <cell r="B223">
            <v>50431</v>
          </cell>
          <cell r="C223">
            <v>50431</v>
          </cell>
          <cell r="D223" t="str">
            <v/>
          </cell>
          <cell r="E223">
            <v>30</v>
          </cell>
          <cell r="F223">
            <v>-322916.66659899999</v>
          </cell>
          <cell r="G223">
            <v>-1414.9670000000001</v>
          </cell>
          <cell r="H223">
            <v>2083.333333</v>
          </cell>
          <cell r="I223">
            <v>-3498.3</v>
          </cell>
          <cell r="J223">
            <v>-324999.99993200001</v>
          </cell>
          <cell r="K223">
            <v>-246300.98999999996</v>
          </cell>
        </row>
        <row r="224">
          <cell r="A224">
            <v>205</v>
          </cell>
          <cell r="B224">
            <v>50462</v>
          </cell>
          <cell r="C224">
            <v>50462</v>
          </cell>
          <cell r="D224" t="str">
            <v/>
          </cell>
          <cell r="E224">
            <v>30</v>
          </cell>
          <cell r="F224">
            <v>-324999.99993200001</v>
          </cell>
          <cell r="G224">
            <v>-1437.4670000000001</v>
          </cell>
          <cell r="H224">
            <v>2083.333333</v>
          </cell>
          <cell r="I224">
            <v>-3520.8</v>
          </cell>
          <cell r="J224">
            <v>-327083.33326500002</v>
          </cell>
          <cell r="K224">
            <v>-249821.78999999995</v>
          </cell>
        </row>
        <row r="225">
          <cell r="A225">
            <v>206</v>
          </cell>
          <cell r="B225">
            <v>50490</v>
          </cell>
          <cell r="C225">
            <v>50490</v>
          </cell>
          <cell r="D225" t="str">
            <v/>
          </cell>
          <cell r="E225">
            <v>30</v>
          </cell>
          <cell r="F225">
            <v>-327083.33326500002</v>
          </cell>
          <cell r="G225">
            <v>-1459.9670000000001</v>
          </cell>
          <cell r="H225">
            <v>2083.333333</v>
          </cell>
          <cell r="I225">
            <v>-3543.3</v>
          </cell>
          <cell r="J225">
            <v>-329166.66659799998</v>
          </cell>
          <cell r="K225">
            <v>-253365.08999999994</v>
          </cell>
        </row>
        <row r="226">
          <cell r="A226">
            <v>207</v>
          </cell>
          <cell r="B226">
            <v>50521</v>
          </cell>
          <cell r="C226">
            <v>50521</v>
          </cell>
          <cell r="D226" t="str">
            <v/>
          </cell>
          <cell r="E226">
            <v>30</v>
          </cell>
          <cell r="F226">
            <v>-329166.66659799998</v>
          </cell>
          <cell r="G226">
            <v>-1482.7670000000001</v>
          </cell>
          <cell r="H226">
            <v>2083.333333</v>
          </cell>
          <cell r="I226">
            <v>-3566.1000000000004</v>
          </cell>
          <cell r="J226">
            <v>-331249.999931</v>
          </cell>
          <cell r="K226">
            <v>-256931.18999999994</v>
          </cell>
        </row>
        <row r="227">
          <cell r="A227">
            <v>208</v>
          </cell>
          <cell r="B227">
            <v>50551</v>
          </cell>
          <cell r="C227">
            <v>50551</v>
          </cell>
          <cell r="D227" t="str">
            <v/>
          </cell>
          <cell r="E227">
            <v>30</v>
          </cell>
          <cell r="F227">
            <v>-331249.999931</v>
          </cell>
          <cell r="G227">
            <v>-1505.2670000000001</v>
          </cell>
          <cell r="H227">
            <v>2083.333333</v>
          </cell>
          <cell r="I227">
            <v>-3588.6000000000004</v>
          </cell>
          <cell r="J227">
            <v>-333333.33326400002</v>
          </cell>
          <cell r="K227">
            <v>-260519.78999999995</v>
          </cell>
        </row>
        <row r="228">
          <cell r="A228">
            <v>209</v>
          </cell>
          <cell r="B228">
            <v>50582</v>
          </cell>
          <cell r="C228">
            <v>50582</v>
          </cell>
          <cell r="D228" t="str">
            <v/>
          </cell>
          <cell r="E228">
            <v>30</v>
          </cell>
          <cell r="F228">
            <v>-333333.33326400002</v>
          </cell>
          <cell r="G228">
            <v>-1527.7670000000001</v>
          </cell>
          <cell r="H228">
            <v>2083.333333</v>
          </cell>
          <cell r="I228">
            <v>-3611.1000000000004</v>
          </cell>
          <cell r="J228">
            <v>-335416.66659699997</v>
          </cell>
          <cell r="K228">
            <v>-264130.88999999996</v>
          </cell>
        </row>
        <row r="229">
          <cell r="A229">
            <v>210</v>
          </cell>
          <cell r="B229">
            <v>50612</v>
          </cell>
          <cell r="C229">
            <v>50612</v>
          </cell>
          <cell r="D229" t="str">
            <v/>
          </cell>
          <cell r="E229">
            <v>30</v>
          </cell>
          <cell r="F229">
            <v>-335416.66659699997</v>
          </cell>
          <cell r="G229">
            <v>-1550.2670000000001</v>
          </cell>
          <cell r="H229">
            <v>2083.333333</v>
          </cell>
          <cell r="I229">
            <v>-3633.6000000000004</v>
          </cell>
          <cell r="J229">
            <v>-337499.99992999999</v>
          </cell>
          <cell r="K229">
            <v>-267764.48999999993</v>
          </cell>
        </row>
        <row r="230">
          <cell r="A230">
            <v>211</v>
          </cell>
          <cell r="B230">
            <v>50643</v>
          </cell>
          <cell r="C230">
            <v>50643</v>
          </cell>
          <cell r="D230" t="str">
            <v/>
          </cell>
          <cell r="E230">
            <v>30</v>
          </cell>
          <cell r="F230">
            <v>-337499.99992999999</v>
          </cell>
          <cell r="G230">
            <v>-1572.7670000000001</v>
          </cell>
          <cell r="H230">
            <v>2083.333333</v>
          </cell>
          <cell r="I230">
            <v>-3656.1000000000004</v>
          </cell>
          <cell r="J230">
            <v>-339583.33326300001</v>
          </cell>
          <cell r="K230">
            <v>-271420.58999999991</v>
          </cell>
        </row>
        <row r="231">
          <cell r="A231">
            <v>212</v>
          </cell>
          <cell r="B231">
            <v>50675</v>
          </cell>
          <cell r="C231">
            <v>50674</v>
          </cell>
          <cell r="D231">
            <v>1</v>
          </cell>
          <cell r="E231">
            <v>31</v>
          </cell>
          <cell r="F231">
            <v>-339583.33326300001</v>
          </cell>
          <cell r="G231">
            <v>-1718.1969999999999</v>
          </cell>
          <cell r="H231">
            <v>2083.333333</v>
          </cell>
          <cell r="I231">
            <v>-3801.5299999999997</v>
          </cell>
          <cell r="J231">
            <v>-341666.66659600002</v>
          </cell>
          <cell r="K231">
            <v>-275222.11999999994</v>
          </cell>
        </row>
        <row r="232">
          <cell r="A232">
            <v>213</v>
          </cell>
          <cell r="B232">
            <v>50704</v>
          </cell>
          <cell r="C232">
            <v>50704</v>
          </cell>
          <cell r="D232" t="str">
            <v/>
          </cell>
          <cell r="E232">
            <v>29</v>
          </cell>
          <cell r="F232">
            <v>-341666.66659600002</v>
          </cell>
          <cell r="G232">
            <v>-1494.6869999999999</v>
          </cell>
          <cell r="H232">
            <v>2083.333333</v>
          </cell>
          <cell r="I232">
            <v>-3578.02</v>
          </cell>
          <cell r="J232">
            <v>-343749.99992899998</v>
          </cell>
          <cell r="K232">
            <v>-278800.13999999996</v>
          </cell>
        </row>
        <row r="233">
          <cell r="A233">
            <v>214</v>
          </cell>
          <cell r="B233">
            <v>50735</v>
          </cell>
          <cell r="C233">
            <v>50735</v>
          </cell>
          <cell r="D233" t="str">
            <v/>
          </cell>
          <cell r="E233">
            <v>30</v>
          </cell>
          <cell r="F233">
            <v>-343749.99992899998</v>
          </cell>
          <cell r="G233">
            <v>-1640.567</v>
          </cell>
          <cell r="H233">
            <v>2083.333333</v>
          </cell>
          <cell r="I233">
            <v>-3723.8999999999996</v>
          </cell>
          <cell r="J233">
            <v>-345833.333262</v>
          </cell>
          <cell r="K233">
            <v>-282524.03999999998</v>
          </cell>
        </row>
        <row r="234">
          <cell r="A234">
            <v>215</v>
          </cell>
          <cell r="B234">
            <v>50766</v>
          </cell>
          <cell r="C234">
            <v>50765</v>
          </cell>
          <cell r="D234">
            <v>1</v>
          </cell>
          <cell r="E234">
            <v>31</v>
          </cell>
          <cell r="F234">
            <v>-345833.333262</v>
          </cell>
          <cell r="G234">
            <v>-1787.9469999999999</v>
          </cell>
          <cell r="H234">
            <v>2083.333333</v>
          </cell>
          <cell r="I234">
            <v>-3871.2799999999997</v>
          </cell>
          <cell r="J234">
            <v>-347916.66659500002</v>
          </cell>
          <cell r="K234">
            <v>-286395.32</v>
          </cell>
        </row>
        <row r="235">
          <cell r="A235">
            <v>216</v>
          </cell>
          <cell r="B235">
            <v>50796</v>
          </cell>
          <cell r="C235">
            <v>50796</v>
          </cell>
          <cell r="D235" t="str">
            <v/>
          </cell>
          <cell r="E235">
            <v>29</v>
          </cell>
          <cell r="F235">
            <v>-347916.66659500002</v>
          </cell>
          <cell r="G235">
            <v>-1560.2270000000001</v>
          </cell>
          <cell r="H235">
            <v>2083.333333</v>
          </cell>
          <cell r="I235">
            <v>-3643.56</v>
          </cell>
          <cell r="J235">
            <v>-349999.99992799998</v>
          </cell>
          <cell r="K235">
            <v>-290038.88</v>
          </cell>
        </row>
        <row r="236">
          <cell r="A236">
            <v>217</v>
          </cell>
          <cell r="B236">
            <v>50827</v>
          </cell>
          <cell r="C236">
            <v>50827</v>
          </cell>
          <cell r="D236" t="str">
            <v/>
          </cell>
          <cell r="E236">
            <v>30</v>
          </cell>
          <cell r="F236">
            <v>-349999.99992799998</v>
          </cell>
          <cell r="G236">
            <v>-1708.367</v>
          </cell>
          <cell r="H236">
            <v>2083.333333</v>
          </cell>
          <cell r="I236">
            <v>-3791.7</v>
          </cell>
          <cell r="J236">
            <v>-352083.33326099999</v>
          </cell>
          <cell r="K236">
            <v>-293830.58</v>
          </cell>
        </row>
        <row r="237">
          <cell r="A237">
            <v>218</v>
          </cell>
          <cell r="B237">
            <v>50855</v>
          </cell>
          <cell r="C237">
            <v>50855</v>
          </cell>
          <cell r="D237" t="str">
            <v/>
          </cell>
          <cell r="E237">
            <v>30</v>
          </cell>
          <cell r="F237">
            <v>-352083.33326099999</v>
          </cell>
          <cell r="G237">
            <v>-1730.867</v>
          </cell>
          <cell r="H237">
            <v>2083.333333</v>
          </cell>
          <cell r="I237">
            <v>-3814.2</v>
          </cell>
          <cell r="J237">
            <v>-354166.66659400001</v>
          </cell>
          <cell r="K237">
            <v>-297644.78000000003</v>
          </cell>
        </row>
        <row r="238">
          <cell r="A238">
            <v>219</v>
          </cell>
          <cell r="B238">
            <v>50886</v>
          </cell>
          <cell r="C238">
            <v>50886</v>
          </cell>
          <cell r="D238" t="str">
            <v/>
          </cell>
          <cell r="E238">
            <v>30</v>
          </cell>
          <cell r="F238">
            <v>-354166.66659400001</v>
          </cell>
          <cell r="G238">
            <v>-1753.367</v>
          </cell>
          <cell r="H238">
            <v>2083.333333</v>
          </cell>
          <cell r="I238">
            <v>-3836.7</v>
          </cell>
          <cell r="J238">
            <v>-356249.99992700003</v>
          </cell>
          <cell r="K238">
            <v>-301481.48000000004</v>
          </cell>
        </row>
        <row r="239">
          <cell r="A239">
            <v>220</v>
          </cell>
          <cell r="B239">
            <v>50916</v>
          </cell>
          <cell r="C239">
            <v>50916</v>
          </cell>
          <cell r="D239" t="str">
            <v/>
          </cell>
          <cell r="E239">
            <v>30</v>
          </cell>
          <cell r="F239">
            <v>-356249.99992700003</v>
          </cell>
          <cell r="G239">
            <v>-1776.1669999999999</v>
          </cell>
          <cell r="H239">
            <v>2083.333333</v>
          </cell>
          <cell r="I239">
            <v>-3859.5</v>
          </cell>
          <cell r="J239">
            <v>-358333.33325999998</v>
          </cell>
          <cell r="K239">
            <v>-305340.98000000004</v>
          </cell>
        </row>
        <row r="240">
          <cell r="A240">
            <v>221</v>
          </cell>
          <cell r="B240">
            <v>50948</v>
          </cell>
          <cell r="C240">
            <v>50947</v>
          </cell>
          <cell r="D240">
            <v>1</v>
          </cell>
          <cell r="E240">
            <v>31</v>
          </cell>
          <cell r="F240">
            <v>-358333.33325999998</v>
          </cell>
          <cell r="G240">
            <v>-1928.067</v>
          </cell>
          <cell r="H240">
            <v>2083.333333</v>
          </cell>
          <cell r="I240">
            <v>-4011.4</v>
          </cell>
          <cell r="J240">
            <v>-360416.666593</v>
          </cell>
          <cell r="K240">
            <v>-309352.38000000006</v>
          </cell>
        </row>
        <row r="241">
          <cell r="A241">
            <v>222</v>
          </cell>
          <cell r="B241">
            <v>50977</v>
          </cell>
          <cell r="C241">
            <v>50977</v>
          </cell>
          <cell r="D241" t="str">
            <v/>
          </cell>
          <cell r="E241">
            <v>29</v>
          </cell>
          <cell r="F241">
            <v>-360416.666593</v>
          </cell>
          <cell r="G241">
            <v>-1691.0170000000001</v>
          </cell>
          <cell r="H241">
            <v>2083.333333</v>
          </cell>
          <cell r="I241">
            <v>-3774.3500000000004</v>
          </cell>
          <cell r="J241">
            <v>-362499.99992600002</v>
          </cell>
          <cell r="K241">
            <v>-313126.73000000004</v>
          </cell>
        </row>
        <row r="242">
          <cell r="A242">
            <v>223</v>
          </cell>
          <cell r="B242">
            <v>51008</v>
          </cell>
          <cell r="C242">
            <v>51008</v>
          </cell>
          <cell r="D242" t="str">
            <v/>
          </cell>
          <cell r="E242">
            <v>30</v>
          </cell>
          <cell r="F242">
            <v>-362499.99992600002</v>
          </cell>
          <cell r="G242">
            <v>-1843.6669999999999</v>
          </cell>
          <cell r="H242">
            <v>2083.333333</v>
          </cell>
          <cell r="I242">
            <v>-3927</v>
          </cell>
          <cell r="J242">
            <v>-364583.33325899998</v>
          </cell>
          <cell r="K242">
            <v>-317053.73000000004</v>
          </cell>
        </row>
        <row r="243">
          <cell r="A243">
            <v>224</v>
          </cell>
          <cell r="B243">
            <v>51039</v>
          </cell>
          <cell r="C243">
            <v>51039</v>
          </cell>
          <cell r="D243" t="str">
            <v/>
          </cell>
          <cell r="E243">
            <v>30</v>
          </cell>
          <cell r="F243">
            <v>-364583.33325899998</v>
          </cell>
          <cell r="G243">
            <v>-1866.4670000000001</v>
          </cell>
          <cell r="H243">
            <v>2083.333333</v>
          </cell>
          <cell r="I243">
            <v>-3949.7999999999997</v>
          </cell>
          <cell r="J243">
            <v>-366666.66659199999</v>
          </cell>
          <cell r="K243">
            <v>-321003.53000000003</v>
          </cell>
        </row>
        <row r="244">
          <cell r="A244">
            <v>225</v>
          </cell>
          <cell r="B244">
            <v>51069</v>
          </cell>
          <cell r="C244">
            <v>51069</v>
          </cell>
          <cell r="D244" t="str">
            <v/>
          </cell>
          <cell r="E244">
            <v>30</v>
          </cell>
          <cell r="F244">
            <v>-366666.66659199999</v>
          </cell>
          <cell r="G244">
            <v>-1888.9670000000001</v>
          </cell>
          <cell r="H244">
            <v>2083.333333</v>
          </cell>
          <cell r="I244">
            <v>-3972.2999999999997</v>
          </cell>
          <cell r="J244">
            <v>-368749.99992500001</v>
          </cell>
          <cell r="K244">
            <v>-324975.83</v>
          </cell>
        </row>
        <row r="245">
          <cell r="A245">
            <v>226</v>
          </cell>
          <cell r="B245">
            <v>51100</v>
          </cell>
          <cell r="C245">
            <v>51100</v>
          </cell>
          <cell r="D245" t="str">
            <v/>
          </cell>
          <cell r="E245">
            <v>30</v>
          </cell>
          <cell r="F245">
            <v>-368749.99992500001</v>
          </cell>
          <cell r="G245">
            <v>-1911.4670000000001</v>
          </cell>
          <cell r="H245">
            <v>2083.333333</v>
          </cell>
          <cell r="I245">
            <v>-3994.7999999999997</v>
          </cell>
          <cell r="J245">
            <v>-370833.33325800003</v>
          </cell>
          <cell r="K245">
            <v>-328970.63</v>
          </cell>
        </row>
        <row r="246">
          <cell r="A246">
            <v>227</v>
          </cell>
          <cell r="B246">
            <v>51130</v>
          </cell>
          <cell r="C246">
            <v>51130</v>
          </cell>
          <cell r="D246" t="str">
            <v/>
          </cell>
          <cell r="E246">
            <v>30</v>
          </cell>
          <cell r="F246">
            <v>-370833.33325800003</v>
          </cell>
          <cell r="G246">
            <v>-1933.9670000000001</v>
          </cell>
          <cell r="H246">
            <v>2083.333333</v>
          </cell>
          <cell r="I246">
            <v>-4017.2999999999997</v>
          </cell>
          <cell r="J246">
            <v>-372916.66659099999</v>
          </cell>
          <cell r="K246">
            <v>-332987.93</v>
          </cell>
        </row>
        <row r="247">
          <cell r="A247">
            <v>228</v>
          </cell>
          <cell r="B247">
            <v>51161</v>
          </cell>
          <cell r="C247">
            <v>51161</v>
          </cell>
          <cell r="D247" t="str">
            <v/>
          </cell>
          <cell r="E247">
            <v>30</v>
          </cell>
          <cell r="F247">
            <v>-372916.66659099999</v>
          </cell>
          <cell r="G247">
            <v>-1956.4670000000001</v>
          </cell>
          <cell r="H247">
            <v>2083.333333</v>
          </cell>
          <cell r="I247">
            <v>-4039.7999999999997</v>
          </cell>
          <cell r="J247">
            <v>-374999.999924</v>
          </cell>
          <cell r="K247">
            <v>-337027.73</v>
          </cell>
        </row>
        <row r="248">
          <cell r="A248">
            <v>229</v>
          </cell>
          <cell r="B248">
            <v>51193</v>
          </cell>
          <cell r="C248">
            <v>51192</v>
          </cell>
          <cell r="D248">
            <v>1</v>
          </cell>
          <cell r="E248">
            <v>31</v>
          </cell>
          <cell r="F248">
            <v>-374999.999924</v>
          </cell>
          <cell r="G248">
            <v>-2114.6869999999999</v>
          </cell>
          <cell r="H248">
            <v>2083.333333</v>
          </cell>
          <cell r="I248">
            <v>-4198.0199999999995</v>
          </cell>
          <cell r="J248">
            <v>-377083.33325700002</v>
          </cell>
          <cell r="K248">
            <v>-341225.75</v>
          </cell>
        </row>
        <row r="249">
          <cell r="A249">
            <v>230</v>
          </cell>
          <cell r="B249">
            <v>51221</v>
          </cell>
          <cell r="C249">
            <v>51221</v>
          </cell>
          <cell r="D249" t="str">
            <v/>
          </cell>
          <cell r="E249">
            <v>29</v>
          </cell>
          <cell r="F249">
            <v>-377083.33325700002</v>
          </cell>
          <cell r="G249">
            <v>-1865.597</v>
          </cell>
          <cell r="H249">
            <v>2083.333333</v>
          </cell>
          <cell r="I249">
            <v>-3948.93</v>
          </cell>
          <cell r="J249">
            <v>-379166.66658999998</v>
          </cell>
          <cell r="K249">
            <v>-345174.68</v>
          </cell>
        </row>
        <row r="250">
          <cell r="A250">
            <v>231</v>
          </cell>
          <cell r="B250">
            <v>51252</v>
          </cell>
          <cell r="C250">
            <v>51252</v>
          </cell>
          <cell r="D250" t="str">
            <v/>
          </cell>
          <cell r="E250">
            <v>30</v>
          </cell>
          <cell r="F250">
            <v>-379166.66658999998</v>
          </cell>
          <cell r="G250">
            <v>-2024.2670000000001</v>
          </cell>
          <cell r="H250">
            <v>2083.333333</v>
          </cell>
          <cell r="I250">
            <v>-4107.5999999999995</v>
          </cell>
          <cell r="J250">
            <v>-381249.999923</v>
          </cell>
          <cell r="K250">
            <v>-349282.27999999997</v>
          </cell>
        </row>
        <row r="251">
          <cell r="A251">
            <v>232</v>
          </cell>
          <cell r="B251">
            <v>51282</v>
          </cell>
          <cell r="C251">
            <v>51282</v>
          </cell>
          <cell r="D251" t="str">
            <v/>
          </cell>
          <cell r="E251">
            <v>30</v>
          </cell>
          <cell r="F251">
            <v>-381249.999923</v>
          </cell>
          <cell r="G251">
            <v>-2046.7670000000001</v>
          </cell>
          <cell r="H251">
            <v>2083.333333</v>
          </cell>
          <cell r="I251">
            <v>-4130.0999999999995</v>
          </cell>
          <cell r="J251">
            <v>-383333.33325600001</v>
          </cell>
          <cell r="K251">
            <v>-353412.37999999995</v>
          </cell>
        </row>
        <row r="252">
          <cell r="A252">
            <v>233</v>
          </cell>
          <cell r="B252">
            <v>51313</v>
          </cell>
          <cell r="C252">
            <v>51313</v>
          </cell>
          <cell r="D252" t="str">
            <v/>
          </cell>
          <cell r="E252">
            <v>30</v>
          </cell>
          <cell r="F252">
            <v>-383333.33325600001</v>
          </cell>
          <cell r="G252">
            <v>-2069.567</v>
          </cell>
          <cell r="H252">
            <v>2083.333333</v>
          </cell>
          <cell r="I252">
            <v>-4152.9000000000005</v>
          </cell>
          <cell r="J252">
            <v>-385416.66658899997</v>
          </cell>
          <cell r="K252">
            <v>-357565.27999999997</v>
          </cell>
        </row>
        <row r="253">
          <cell r="A253">
            <v>234</v>
          </cell>
          <cell r="B253">
            <v>51343</v>
          </cell>
          <cell r="C253">
            <v>51343</v>
          </cell>
          <cell r="D253" t="str">
            <v/>
          </cell>
          <cell r="E253">
            <v>30</v>
          </cell>
          <cell r="F253">
            <v>-385416.66658899997</v>
          </cell>
          <cell r="G253">
            <v>-2092.067</v>
          </cell>
          <cell r="H253">
            <v>2083.333333</v>
          </cell>
          <cell r="I253">
            <v>-4175.4000000000005</v>
          </cell>
          <cell r="J253">
            <v>-387499.99992199999</v>
          </cell>
          <cell r="K253">
            <v>-361740.68</v>
          </cell>
        </row>
        <row r="254">
          <cell r="A254">
            <v>235</v>
          </cell>
          <cell r="B254">
            <v>51375</v>
          </cell>
          <cell r="C254">
            <v>51374</v>
          </cell>
          <cell r="D254">
            <v>1</v>
          </cell>
          <cell r="E254">
            <v>31</v>
          </cell>
          <cell r="F254">
            <v>-387499.99992199999</v>
          </cell>
          <cell r="G254">
            <v>-2254.4969999999998</v>
          </cell>
          <cell r="H254">
            <v>2083.333333</v>
          </cell>
          <cell r="I254">
            <v>-4337.83</v>
          </cell>
          <cell r="J254">
            <v>-389583.33325500001</v>
          </cell>
          <cell r="K254">
            <v>-366078.51</v>
          </cell>
        </row>
        <row r="255">
          <cell r="A255">
            <v>236</v>
          </cell>
          <cell r="B255">
            <v>51405</v>
          </cell>
          <cell r="C255">
            <v>51405</v>
          </cell>
          <cell r="D255" t="str">
            <v/>
          </cell>
          <cell r="E255">
            <v>29</v>
          </cell>
          <cell r="F255">
            <v>-389583.33325500001</v>
          </cell>
          <cell r="G255">
            <v>-1996.3869999999999</v>
          </cell>
          <cell r="H255">
            <v>2083.333333</v>
          </cell>
          <cell r="I255">
            <v>-4079.7200000000003</v>
          </cell>
          <cell r="J255">
            <v>-391666.66658800002</v>
          </cell>
          <cell r="K255">
            <v>-370158.23</v>
          </cell>
        </row>
        <row r="256">
          <cell r="A256">
            <v>237</v>
          </cell>
          <cell r="B256">
            <v>51435</v>
          </cell>
          <cell r="C256">
            <v>51435</v>
          </cell>
          <cell r="D256" t="str">
            <v/>
          </cell>
          <cell r="E256">
            <v>30</v>
          </cell>
          <cell r="F256">
            <v>-391666.66658800002</v>
          </cell>
          <cell r="G256">
            <v>-2159.8670000000002</v>
          </cell>
          <cell r="H256">
            <v>2083.333333</v>
          </cell>
          <cell r="I256">
            <v>-4243.2</v>
          </cell>
          <cell r="J256">
            <v>-393749.99992099998</v>
          </cell>
          <cell r="K256">
            <v>-374401.43</v>
          </cell>
        </row>
        <row r="257">
          <cell r="A257">
            <v>238</v>
          </cell>
          <cell r="B257">
            <v>51466</v>
          </cell>
          <cell r="C257">
            <v>51466</v>
          </cell>
          <cell r="D257" t="str">
            <v/>
          </cell>
          <cell r="E257">
            <v>30</v>
          </cell>
          <cell r="F257">
            <v>-393749.99992099998</v>
          </cell>
          <cell r="G257">
            <v>-2182.3670000000002</v>
          </cell>
          <cell r="H257">
            <v>2083.333333</v>
          </cell>
          <cell r="I257">
            <v>-4265.7</v>
          </cell>
          <cell r="J257">
            <v>-395833.333254</v>
          </cell>
          <cell r="K257">
            <v>-378667.13</v>
          </cell>
        </row>
        <row r="258">
          <cell r="A258">
            <v>239</v>
          </cell>
          <cell r="B258">
            <v>51496</v>
          </cell>
          <cell r="C258">
            <v>51496</v>
          </cell>
          <cell r="D258" t="str">
            <v/>
          </cell>
          <cell r="E258">
            <v>30</v>
          </cell>
          <cell r="F258">
            <v>-395833.333254</v>
          </cell>
          <cell r="G258">
            <v>-2204.8670000000002</v>
          </cell>
          <cell r="H258">
            <v>2083.333333</v>
          </cell>
          <cell r="I258">
            <v>-4288.2</v>
          </cell>
          <cell r="J258">
            <v>-397916.66658700001</v>
          </cell>
          <cell r="K258">
            <v>-382955.33</v>
          </cell>
        </row>
        <row r="259">
          <cell r="A259">
            <v>240</v>
          </cell>
          <cell r="B259">
            <v>51527</v>
          </cell>
          <cell r="C259">
            <v>51527</v>
          </cell>
          <cell r="D259" t="str">
            <v/>
          </cell>
          <cell r="E259">
            <v>30</v>
          </cell>
          <cell r="F259">
            <v>-397916.66658700001</v>
          </cell>
          <cell r="G259">
            <v>-2227.3670000000002</v>
          </cell>
          <cell r="H259">
            <v>2083.333333</v>
          </cell>
          <cell r="I259">
            <v>-4310.7</v>
          </cell>
          <cell r="J259">
            <v>-399999.99991999997</v>
          </cell>
          <cell r="K259">
            <v>-387266.03</v>
          </cell>
        </row>
        <row r="260">
          <cell r="A260">
            <v>241</v>
          </cell>
          <cell r="B260">
            <v>51558</v>
          </cell>
          <cell r="C260">
            <v>51558</v>
          </cell>
          <cell r="D260" t="str">
            <v/>
          </cell>
          <cell r="E260">
            <v>30</v>
          </cell>
          <cell r="F260">
            <v>-399999.99991999997</v>
          </cell>
          <cell r="G260">
            <v>-2249.8670000000002</v>
          </cell>
          <cell r="H260">
            <v>2083.333333</v>
          </cell>
          <cell r="I260">
            <v>-4333.2</v>
          </cell>
          <cell r="J260">
            <v>-402083.33325299999</v>
          </cell>
          <cell r="K260">
            <v>-391599.23000000004</v>
          </cell>
        </row>
        <row r="261">
          <cell r="A261">
            <v>242</v>
          </cell>
          <cell r="B261">
            <v>51586</v>
          </cell>
          <cell r="C261">
            <v>51586</v>
          </cell>
          <cell r="D261" t="str">
            <v/>
          </cell>
          <cell r="E261">
            <v>30</v>
          </cell>
          <cell r="F261">
            <v>-402083.33325299999</v>
          </cell>
          <cell r="G261">
            <v>-2272.6669999999999</v>
          </cell>
          <cell r="H261">
            <v>2083.333333</v>
          </cell>
          <cell r="I261">
            <v>-4356</v>
          </cell>
          <cell r="J261">
            <v>-404166.66658600001</v>
          </cell>
          <cell r="K261">
            <v>-395955.23000000004</v>
          </cell>
        </row>
        <row r="262">
          <cell r="A262">
            <v>243</v>
          </cell>
          <cell r="B262">
            <v>51617</v>
          </cell>
          <cell r="C262">
            <v>51617</v>
          </cell>
          <cell r="D262" t="str">
            <v/>
          </cell>
          <cell r="E262">
            <v>30</v>
          </cell>
          <cell r="F262">
            <v>-404166.66658600001</v>
          </cell>
          <cell r="G262">
            <v>-2295.1669999999999</v>
          </cell>
          <cell r="H262">
            <v>2083.333333</v>
          </cell>
          <cell r="I262">
            <v>-4378.5</v>
          </cell>
          <cell r="J262">
            <v>-406249.99991900002</v>
          </cell>
          <cell r="K262">
            <v>-400333.73000000004</v>
          </cell>
        </row>
        <row r="263">
          <cell r="A263">
            <v>244</v>
          </cell>
          <cell r="B263">
            <v>51648</v>
          </cell>
          <cell r="C263">
            <v>51647</v>
          </cell>
          <cell r="D263">
            <v>1</v>
          </cell>
          <cell r="E263">
            <v>31</v>
          </cell>
          <cell r="F263">
            <v>-406249.99991900002</v>
          </cell>
          <cell r="G263">
            <v>-2464.3670000000002</v>
          </cell>
          <cell r="H263">
            <v>2083.333333</v>
          </cell>
          <cell r="I263">
            <v>-4547.7</v>
          </cell>
          <cell r="J263">
            <v>-408333.33325199998</v>
          </cell>
          <cell r="K263">
            <v>-404881.43000000005</v>
          </cell>
        </row>
        <row r="264">
          <cell r="A264">
            <v>245</v>
          </cell>
          <cell r="B264">
            <v>51678</v>
          </cell>
          <cell r="C264">
            <v>51678</v>
          </cell>
          <cell r="D264" t="str">
            <v/>
          </cell>
          <cell r="E264">
            <v>29</v>
          </cell>
          <cell r="F264">
            <v>-408333.33325199998</v>
          </cell>
          <cell r="G264">
            <v>-2192.7170000000001</v>
          </cell>
          <cell r="H264">
            <v>2083.333333</v>
          </cell>
          <cell r="I264">
            <v>-4276.0499999999993</v>
          </cell>
          <cell r="J264">
            <v>-410416.666585</v>
          </cell>
          <cell r="K264">
            <v>-409157.48000000004</v>
          </cell>
        </row>
        <row r="265">
          <cell r="A265">
            <v>246</v>
          </cell>
          <cell r="B265">
            <v>51708</v>
          </cell>
          <cell r="C265">
            <v>51708</v>
          </cell>
          <cell r="D265" t="str">
            <v/>
          </cell>
          <cell r="E265">
            <v>30</v>
          </cell>
          <cell r="F265">
            <v>-410416.666585</v>
          </cell>
          <cell r="G265">
            <v>-2362.9670000000001</v>
          </cell>
          <cell r="H265">
            <v>2083.333333</v>
          </cell>
          <cell r="I265">
            <v>-4446.3</v>
          </cell>
          <cell r="J265">
            <v>-412499.99991800002</v>
          </cell>
          <cell r="K265">
            <v>-413603.78</v>
          </cell>
        </row>
        <row r="266">
          <cell r="A266">
            <v>247</v>
          </cell>
          <cell r="B266">
            <v>51739</v>
          </cell>
          <cell r="C266">
            <v>51739</v>
          </cell>
          <cell r="D266" t="str">
            <v/>
          </cell>
          <cell r="E266">
            <v>30</v>
          </cell>
          <cell r="F266">
            <v>-412499.99991800002</v>
          </cell>
          <cell r="G266">
            <v>-2385.4670000000001</v>
          </cell>
          <cell r="H266">
            <v>2083.333333</v>
          </cell>
          <cell r="I266">
            <v>-4468.8</v>
          </cell>
          <cell r="J266">
            <v>-414583.33325099997</v>
          </cell>
          <cell r="K266">
            <v>-418072.58</v>
          </cell>
        </row>
        <row r="267">
          <cell r="A267">
            <v>248</v>
          </cell>
          <cell r="B267">
            <v>51770</v>
          </cell>
          <cell r="C267">
            <v>51770</v>
          </cell>
          <cell r="D267" t="str">
            <v/>
          </cell>
          <cell r="E267">
            <v>30</v>
          </cell>
          <cell r="F267">
            <v>-414583.33325099997</v>
          </cell>
          <cell r="G267">
            <v>-2407.9670000000001</v>
          </cell>
          <cell r="H267">
            <v>2083.333333</v>
          </cell>
          <cell r="I267">
            <v>-4491.3</v>
          </cell>
          <cell r="J267">
            <v>-416666.66658399999</v>
          </cell>
          <cell r="K267">
            <v>-422563.88</v>
          </cell>
        </row>
        <row r="268">
          <cell r="A268">
            <v>249</v>
          </cell>
          <cell r="B268">
            <v>51800</v>
          </cell>
          <cell r="C268">
            <v>51800</v>
          </cell>
          <cell r="D268" t="str">
            <v/>
          </cell>
          <cell r="E268">
            <v>30</v>
          </cell>
          <cell r="F268">
            <v>-416666.66658399999</v>
          </cell>
          <cell r="G268">
            <v>-2430.4670000000001</v>
          </cell>
          <cell r="H268">
            <v>2083.333333</v>
          </cell>
          <cell r="I268">
            <v>-4513.8</v>
          </cell>
          <cell r="J268">
            <v>-418749.99991700001</v>
          </cell>
          <cell r="K268">
            <v>-427077.68</v>
          </cell>
        </row>
        <row r="269">
          <cell r="A269">
            <v>250</v>
          </cell>
          <cell r="B269">
            <v>51831</v>
          </cell>
          <cell r="C269">
            <v>51831</v>
          </cell>
          <cell r="D269" t="str">
            <v/>
          </cell>
          <cell r="E269">
            <v>30</v>
          </cell>
          <cell r="F269">
            <v>-418749.99991700001</v>
          </cell>
          <cell r="G269">
            <v>-2453.2669999999998</v>
          </cell>
          <cell r="H269">
            <v>2083.333333</v>
          </cell>
          <cell r="I269">
            <v>-4536.6000000000004</v>
          </cell>
          <cell r="J269">
            <v>-420833.33325000003</v>
          </cell>
          <cell r="K269">
            <v>-431614.27999999997</v>
          </cell>
        </row>
        <row r="270">
          <cell r="A270">
            <v>251</v>
          </cell>
          <cell r="B270">
            <v>51861</v>
          </cell>
          <cell r="C270">
            <v>51861</v>
          </cell>
          <cell r="D270" t="str">
            <v/>
          </cell>
          <cell r="E270">
            <v>30</v>
          </cell>
          <cell r="F270">
            <v>-420833.33325000003</v>
          </cell>
          <cell r="G270">
            <v>-2475.7669999999998</v>
          </cell>
          <cell r="H270">
            <v>2083.333333</v>
          </cell>
          <cell r="I270">
            <v>-4559.1000000000004</v>
          </cell>
          <cell r="J270">
            <v>-422916.66658299998</v>
          </cell>
          <cell r="K270">
            <v>-436173.37999999995</v>
          </cell>
        </row>
        <row r="271">
          <cell r="A271">
            <v>252</v>
          </cell>
          <cell r="B271">
            <v>51893</v>
          </cell>
          <cell r="C271">
            <v>51892</v>
          </cell>
          <cell r="D271">
            <v>1</v>
          </cell>
          <cell r="E271">
            <v>31</v>
          </cell>
          <cell r="F271">
            <v>-422916.66658299998</v>
          </cell>
          <cell r="G271">
            <v>-2650.9870000000001</v>
          </cell>
          <cell r="H271">
            <v>2083.333333</v>
          </cell>
          <cell r="I271">
            <v>-4734.32</v>
          </cell>
          <cell r="J271">
            <v>-424999.999916</v>
          </cell>
          <cell r="K271">
            <v>-440907.69999999995</v>
          </cell>
        </row>
        <row r="272">
          <cell r="A272">
            <v>253</v>
          </cell>
          <cell r="B272">
            <v>51923</v>
          </cell>
          <cell r="C272">
            <v>51923</v>
          </cell>
          <cell r="D272" t="str">
            <v/>
          </cell>
          <cell r="E272">
            <v>29</v>
          </cell>
          <cell r="F272">
            <v>-424999.999916</v>
          </cell>
          <cell r="G272">
            <v>-2367.297</v>
          </cell>
          <cell r="H272">
            <v>2083.333333</v>
          </cell>
          <cell r="I272">
            <v>-4450.63</v>
          </cell>
          <cell r="J272">
            <v>-427083.33324900002</v>
          </cell>
          <cell r="K272">
            <v>-445358.32999999996</v>
          </cell>
        </row>
        <row r="273">
          <cell r="A273">
            <v>254</v>
          </cell>
          <cell r="B273">
            <v>51951</v>
          </cell>
          <cell r="C273">
            <v>51951</v>
          </cell>
          <cell r="D273" t="str">
            <v/>
          </cell>
          <cell r="E273">
            <v>30</v>
          </cell>
          <cell r="F273">
            <v>-427083.33324900002</v>
          </cell>
          <cell r="G273">
            <v>-2543.2669999999998</v>
          </cell>
          <cell r="H273">
            <v>2083.333333</v>
          </cell>
          <cell r="I273">
            <v>-4626.6000000000004</v>
          </cell>
          <cell r="J273">
            <v>-429166.66658199998</v>
          </cell>
          <cell r="K273">
            <v>-449984.92999999993</v>
          </cell>
        </row>
        <row r="274">
          <cell r="A274">
            <v>255</v>
          </cell>
          <cell r="B274">
            <v>51982</v>
          </cell>
          <cell r="C274">
            <v>51982</v>
          </cell>
          <cell r="D274" t="str">
            <v/>
          </cell>
          <cell r="E274">
            <v>30</v>
          </cell>
          <cell r="F274">
            <v>-429166.66658199998</v>
          </cell>
          <cell r="G274">
            <v>-2566.067</v>
          </cell>
          <cell r="H274">
            <v>2083.333333</v>
          </cell>
          <cell r="I274">
            <v>-4649.3999999999996</v>
          </cell>
          <cell r="J274">
            <v>-431249.99991499999</v>
          </cell>
          <cell r="K274">
            <v>-454634.32999999996</v>
          </cell>
        </row>
        <row r="275">
          <cell r="A275">
            <v>256</v>
          </cell>
          <cell r="B275">
            <v>52012</v>
          </cell>
          <cell r="C275">
            <v>52012</v>
          </cell>
          <cell r="D275" t="str">
            <v/>
          </cell>
          <cell r="E275">
            <v>30</v>
          </cell>
          <cell r="F275">
            <v>-431249.99991499999</v>
          </cell>
          <cell r="G275">
            <v>-2588.567</v>
          </cell>
          <cell r="H275">
            <v>2083.333333</v>
          </cell>
          <cell r="I275">
            <v>-4671.8999999999996</v>
          </cell>
          <cell r="J275">
            <v>-433333.33324800001</v>
          </cell>
          <cell r="K275">
            <v>-459306.23</v>
          </cell>
        </row>
        <row r="276">
          <cell r="A276">
            <v>257</v>
          </cell>
          <cell r="B276">
            <v>52043</v>
          </cell>
          <cell r="C276">
            <v>52043</v>
          </cell>
          <cell r="D276" t="str">
            <v/>
          </cell>
          <cell r="E276">
            <v>30</v>
          </cell>
          <cell r="F276">
            <v>-433333.33324800001</v>
          </cell>
          <cell r="G276">
            <v>-2611.067</v>
          </cell>
          <cell r="H276">
            <v>2083.333333</v>
          </cell>
          <cell r="I276">
            <v>-4694.3999999999996</v>
          </cell>
          <cell r="J276">
            <v>-435416.66658100003</v>
          </cell>
          <cell r="K276">
            <v>-464000.63</v>
          </cell>
        </row>
        <row r="277">
          <cell r="A277">
            <v>258</v>
          </cell>
          <cell r="B277">
            <v>52073</v>
          </cell>
          <cell r="C277">
            <v>52073</v>
          </cell>
          <cell r="D277" t="str">
            <v/>
          </cell>
          <cell r="E277">
            <v>30</v>
          </cell>
          <cell r="F277">
            <v>-435416.66658100003</v>
          </cell>
          <cell r="G277">
            <v>-2633.567</v>
          </cell>
          <cell r="H277">
            <v>2083.333333</v>
          </cell>
          <cell r="I277">
            <v>-4716.8999999999996</v>
          </cell>
          <cell r="J277">
            <v>-437499.99991399999</v>
          </cell>
          <cell r="K277">
            <v>-468717.53</v>
          </cell>
        </row>
        <row r="278">
          <cell r="A278">
            <v>259</v>
          </cell>
          <cell r="B278">
            <v>52104</v>
          </cell>
          <cell r="C278">
            <v>52104</v>
          </cell>
          <cell r="D278" t="str">
            <v/>
          </cell>
          <cell r="E278">
            <v>30</v>
          </cell>
          <cell r="F278">
            <v>-437499.99991399999</v>
          </cell>
          <cell r="G278">
            <v>-2656.3670000000002</v>
          </cell>
          <cell r="H278">
            <v>2083.333333</v>
          </cell>
          <cell r="I278">
            <v>-4739.7000000000007</v>
          </cell>
          <cell r="J278">
            <v>-439583.333247</v>
          </cell>
          <cell r="K278">
            <v>-473457.23000000004</v>
          </cell>
        </row>
        <row r="279">
          <cell r="A279">
            <v>260</v>
          </cell>
          <cell r="B279">
            <v>52135</v>
          </cell>
          <cell r="C279">
            <v>52135</v>
          </cell>
          <cell r="D279" t="str">
            <v/>
          </cell>
          <cell r="E279">
            <v>30</v>
          </cell>
          <cell r="F279">
            <v>-439583.333247</v>
          </cell>
          <cell r="G279">
            <v>-2678.8670000000002</v>
          </cell>
          <cell r="H279">
            <v>2083.333333</v>
          </cell>
          <cell r="I279">
            <v>-4762.2000000000007</v>
          </cell>
          <cell r="J279">
            <v>-441666.66658000002</v>
          </cell>
          <cell r="K279">
            <v>-478219.43000000005</v>
          </cell>
        </row>
        <row r="280">
          <cell r="A280">
            <v>261</v>
          </cell>
          <cell r="B280">
            <v>52166</v>
          </cell>
          <cell r="C280">
            <v>52165</v>
          </cell>
          <cell r="D280">
            <v>1</v>
          </cell>
          <cell r="E280">
            <v>31</v>
          </cell>
          <cell r="F280">
            <v>-441666.66658000002</v>
          </cell>
          <cell r="G280">
            <v>-2860.857</v>
          </cell>
          <cell r="H280">
            <v>2083.333333</v>
          </cell>
          <cell r="I280">
            <v>-4944.1900000000005</v>
          </cell>
          <cell r="J280">
            <v>-443749.99991299998</v>
          </cell>
          <cell r="K280">
            <v>-483163.62000000005</v>
          </cell>
        </row>
        <row r="281">
          <cell r="A281">
            <v>262</v>
          </cell>
          <cell r="B281">
            <v>52196</v>
          </cell>
          <cell r="C281">
            <v>52196</v>
          </cell>
          <cell r="D281" t="str">
            <v/>
          </cell>
          <cell r="E281">
            <v>29</v>
          </cell>
          <cell r="F281">
            <v>-443749.99991299998</v>
          </cell>
          <cell r="G281">
            <v>-2563.627</v>
          </cell>
          <cell r="H281">
            <v>2083.333333</v>
          </cell>
          <cell r="I281">
            <v>-4646.96</v>
          </cell>
          <cell r="J281">
            <v>-445833.33324599999</v>
          </cell>
          <cell r="K281">
            <v>-487810.58000000007</v>
          </cell>
        </row>
        <row r="282">
          <cell r="A282">
            <v>263</v>
          </cell>
          <cell r="B282">
            <v>52226</v>
          </cell>
          <cell r="C282">
            <v>52226</v>
          </cell>
          <cell r="D282" t="str">
            <v/>
          </cell>
          <cell r="E282">
            <v>30</v>
          </cell>
          <cell r="F282">
            <v>-445833.33324599999</v>
          </cell>
          <cell r="G282">
            <v>-2746.6669999999999</v>
          </cell>
          <cell r="H282">
            <v>2083.333333</v>
          </cell>
          <cell r="I282">
            <v>-4830</v>
          </cell>
          <cell r="J282">
            <v>-447916.66657900001</v>
          </cell>
          <cell r="K282">
            <v>-492640.58000000007</v>
          </cell>
        </row>
        <row r="283">
          <cell r="A283">
            <v>264</v>
          </cell>
          <cell r="B283">
            <v>52257</v>
          </cell>
          <cell r="C283">
            <v>52257</v>
          </cell>
          <cell r="D283" t="str">
            <v/>
          </cell>
          <cell r="E283">
            <v>30</v>
          </cell>
          <cell r="F283">
            <v>-447916.66657900001</v>
          </cell>
          <cell r="G283">
            <v>-2769.1669999999999</v>
          </cell>
          <cell r="H283">
            <v>2083.333333</v>
          </cell>
          <cell r="I283">
            <v>-4852.5</v>
          </cell>
          <cell r="J283">
            <v>-449999.99991200003</v>
          </cell>
          <cell r="K283">
            <v>-497493.08000000007</v>
          </cell>
        </row>
        <row r="284">
          <cell r="A284">
            <v>265</v>
          </cell>
          <cell r="B284">
            <v>52288</v>
          </cell>
          <cell r="C284">
            <v>52288</v>
          </cell>
          <cell r="D284" t="str">
            <v/>
          </cell>
          <cell r="E284">
            <v>30</v>
          </cell>
          <cell r="F284">
            <v>-449999.99991200003</v>
          </cell>
          <cell r="G284">
            <v>-2791.6669999999999</v>
          </cell>
          <cell r="H284">
            <v>2083.333333</v>
          </cell>
          <cell r="I284">
            <v>-4875</v>
          </cell>
          <cell r="J284">
            <v>-452083.33324499999</v>
          </cell>
          <cell r="K284">
            <v>-502368.08000000007</v>
          </cell>
        </row>
        <row r="285">
          <cell r="A285">
            <v>266</v>
          </cell>
          <cell r="B285">
            <v>52316</v>
          </cell>
          <cell r="C285">
            <v>52316</v>
          </cell>
          <cell r="D285" t="str">
            <v/>
          </cell>
          <cell r="E285">
            <v>30</v>
          </cell>
          <cell r="F285">
            <v>-452083.33324499999</v>
          </cell>
          <cell r="G285">
            <v>-2814.1669999999999</v>
          </cell>
          <cell r="H285">
            <v>2083.333333</v>
          </cell>
          <cell r="I285">
            <v>-4897.5</v>
          </cell>
          <cell r="J285">
            <v>-454166.666578</v>
          </cell>
          <cell r="K285">
            <v>-507265.58000000007</v>
          </cell>
        </row>
        <row r="286">
          <cell r="A286">
            <v>267</v>
          </cell>
          <cell r="B286">
            <v>52348</v>
          </cell>
          <cell r="C286">
            <v>52347</v>
          </cell>
          <cell r="D286">
            <v>1</v>
          </cell>
          <cell r="E286">
            <v>31</v>
          </cell>
          <cell r="F286">
            <v>-454166.666578</v>
          </cell>
          <cell r="G286">
            <v>-3000.6669999999999</v>
          </cell>
          <cell r="H286">
            <v>2083.333333</v>
          </cell>
          <cell r="I286">
            <v>-5084</v>
          </cell>
          <cell r="J286">
            <v>-456249.99991100002</v>
          </cell>
          <cell r="K286">
            <v>-512349.58000000007</v>
          </cell>
        </row>
        <row r="287">
          <cell r="A287">
            <v>268</v>
          </cell>
          <cell r="B287">
            <v>52377</v>
          </cell>
          <cell r="C287">
            <v>52377</v>
          </cell>
          <cell r="D287" t="str">
            <v/>
          </cell>
          <cell r="E287">
            <v>29</v>
          </cell>
          <cell r="F287">
            <v>-456249.99991100002</v>
          </cell>
          <cell r="G287">
            <v>-2694.7069999999999</v>
          </cell>
          <cell r="H287">
            <v>2083.333333</v>
          </cell>
          <cell r="I287">
            <v>-4778.04</v>
          </cell>
          <cell r="J287">
            <v>-458333.33324399998</v>
          </cell>
          <cell r="K287">
            <v>-517127.62000000005</v>
          </cell>
        </row>
        <row r="288">
          <cell r="A288">
            <v>269</v>
          </cell>
          <cell r="B288">
            <v>52408</v>
          </cell>
          <cell r="C288">
            <v>52408</v>
          </cell>
          <cell r="D288" t="str">
            <v/>
          </cell>
          <cell r="E288">
            <v>30</v>
          </cell>
          <cell r="F288">
            <v>-458333.33324399998</v>
          </cell>
          <cell r="G288">
            <v>-2881.9670000000001</v>
          </cell>
          <cell r="H288">
            <v>2083.333333</v>
          </cell>
          <cell r="I288">
            <v>-4965.2999999999993</v>
          </cell>
          <cell r="J288">
            <v>-460416.666577</v>
          </cell>
          <cell r="K288">
            <v>-522092.92000000004</v>
          </cell>
        </row>
        <row r="289">
          <cell r="A289">
            <v>270</v>
          </cell>
          <cell r="B289">
            <v>52439</v>
          </cell>
          <cell r="C289">
            <v>52438</v>
          </cell>
          <cell r="D289">
            <v>1</v>
          </cell>
          <cell r="E289">
            <v>31</v>
          </cell>
          <cell r="F289">
            <v>-460416.666577</v>
          </cell>
          <cell r="G289">
            <v>-3070.7269999999999</v>
          </cell>
          <cell r="H289">
            <v>2083.333333</v>
          </cell>
          <cell r="I289">
            <v>-5154.0599999999995</v>
          </cell>
          <cell r="J289">
            <v>-462499.99991000001</v>
          </cell>
          <cell r="K289">
            <v>-527246.9800000001</v>
          </cell>
        </row>
        <row r="290">
          <cell r="A290">
            <v>271</v>
          </cell>
          <cell r="B290">
            <v>52469</v>
          </cell>
          <cell r="C290">
            <v>52469</v>
          </cell>
          <cell r="D290" t="str">
            <v/>
          </cell>
          <cell r="E290">
            <v>29</v>
          </cell>
          <cell r="F290">
            <v>-462499.99991000001</v>
          </cell>
          <cell r="G290">
            <v>-2759.9569999999999</v>
          </cell>
          <cell r="H290">
            <v>2083.333333</v>
          </cell>
          <cell r="I290">
            <v>-4843.29</v>
          </cell>
          <cell r="J290">
            <v>-464583.33324299997</v>
          </cell>
          <cell r="K290">
            <v>-532090.27000000014</v>
          </cell>
        </row>
        <row r="291">
          <cell r="A291">
            <v>272</v>
          </cell>
          <cell r="B291">
            <v>52500</v>
          </cell>
          <cell r="C291">
            <v>52500</v>
          </cell>
          <cell r="D291" t="str">
            <v/>
          </cell>
          <cell r="E291">
            <v>30</v>
          </cell>
          <cell r="F291">
            <v>-464583.33324299997</v>
          </cell>
          <cell r="G291">
            <v>-2949.7669999999998</v>
          </cell>
          <cell r="H291">
            <v>2083.333333</v>
          </cell>
          <cell r="I291">
            <v>-5033.1000000000004</v>
          </cell>
          <cell r="J291">
            <v>-466666.66657599999</v>
          </cell>
          <cell r="K291">
            <v>-537123.37000000011</v>
          </cell>
        </row>
        <row r="292">
          <cell r="A292">
            <v>273</v>
          </cell>
          <cell r="B292">
            <v>52530</v>
          </cell>
          <cell r="C292">
            <v>52530</v>
          </cell>
          <cell r="D292" t="str">
            <v/>
          </cell>
          <cell r="E292">
            <v>30</v>
          </cell>
          <cell r="F292">
            <v>-466666.66657599999</v>
          </cell>
          <cell r="G292">
            <v>-2972.2669999999998</v>
          </cell>
          <cell r="H292">
            <v>2083.333333</v>
          </cell>
          <cell r="I292">
            <v>-5055.6000000000004</v>
          </cell>
          <cell r="J292">
            <v>-468749.99990900001</v>
          </cell>
          <cell r="K292">
            <v>-542178.97000000009</v>
          </cell>
        </row>
        <row r="293">
          <cell r="A293">
            <v>274</v>
          </cell>
          <cell r="B293">
            <v>52561</v>
          </cell>
          <cell r="C293">
            <v>52561</v>
          </cell>
          <cell r="D293" t="str">
            <v/>
          </cell>
          <cell r="E293">
            <v>30</v>
          </cell>
          <cell r="F293">
            <v>-468749.99990900001</v>
          </cell>
          <cell r="G293">
            <v>-2994.7669999999998</v>
          </cell>
          <cell r="H293">
            <v>2083.333333</v>
          </cell>
          <cell r="I293">
            <v>-5078.1000000000004</v>
          </cell>
          <cell r="J293">
            <v>-470833.33324200002</v>
          </cell>
          <cell r="K293">
            <v>-547257.07000000007</v>
          </cell>
        </row>
        <row r="294">
          <cell r="A294">
            <v>275</v>
          </cell>
          <cell r="B294">
            <v>52591</v>
          </cell>
          <cell r="C294">
            <v>52591</v>
          </cell>
          <cell r="D294" t="str">
            <v/>
          </cell>
          <cell r="E294">
            <v>30</v>
          </cell>
          <cell r="F294">
            <v>-470833.33324200002</v>
          </cell>
          <cell r="G294">
            <v>-3017.2669999999998</v>
          </cell>
          <cell r="H294">
            <v>2083.333333</v>
          </cell>
          <cell r="I294">
            <v>-5100.6000000000004</v>
          </cell>
          <cell r="J294">
            <v>-472916.66657499998</v>
          </cell>
          <cell r="K294">
            <v>-552357.67000000004</v>
          </cell>
        </row>
        <row r="295">
          <cell r="A295">
            <v>276</v>
          </cell>
          <cell r="B295">
            <v>52622</v>
          </cell>
          <cell r="C295">
            <v>52622</v>
          </cell>
          <cell r="D295" t="str">
            <v/>
          </cell>
          <cell r="E295">
            <v>30</v>
          </cell>
          <cell r="F295">
            <v>-472916.66657499998</v>
          </cell>
          <cell r="G295">
            <v>-3040.067</v>
          </cell>
          <cell r="H295">
            <v>2083.333333</v>
          </cell>
          <cell r="I295">
            <v>-5123.3999999999996</v>
          </cell>
          <cell r="J295">
            <v>-474999.999908</v>
          </cell>
          <cell r="K295">
            <v>-557481.07000000007</v>
          </cell>
        </row>
        <row r="296">
          <cell r="A296">
            <v>277</v>
          </cell>
          <cell r="B296">
            <v>52653</v>
          </cell>
          <cell r="C296">
            <v>52653</v>
          </cell>
          <cell r="D296" t="str">
            <v/>
          </cell>
          <cell r="E296">
            <v>30</v>
          </cell>
          <cell r="F296">
            <v>-474999.999908</v>
          </cell>
          <cell r="G296">
            <v>-3062.567</v>
          </cell>
          <cell r="H296">
            <v>2083.333333</v>
          </cell>
          <cell r="I296">
            <v>-5145.8999999999996</v>
          </cell>
          <cell r="J296">
            <v>-477083.33324100001</v>
          </cell>
          <cell r="K296">
            <v>-562626.97000000009</v>
          </cell>
        </row>
        <row r="297">
          <cell r="A297">
            <v>278</v>
          </cell>
          <cell r="B297">
            <v>52682</v>
          </cell>
          <cell r="C297">
            <v>52682</v>
          </cell>
          <cell r="D297" t="str">
            <v/>
          </cell>
          <cell r="E297">
            <v>30</v>
          </cell>
          <cell r="F297">
            <v>-477083.33324100001</v>
          </cell>
          <cell r="G297">
            <v>-3085.067</v>
          </cell>
          <cell r="H297">
            <v>2083.333333</v>
          </cell>
          <cell r="I297">
            <v>-5168.3999999999996</v>
          </cell>
          <cell r="J297">
            <v>-479166.66657399997</v>
          </cell>
          <cell r="K297">
            <v>-567795.37000000011</v>
          </cell>
        </row>
        <row r="298">
          <cell r="A298">
            <v>279</v>
          </cell>
          <cell r="B298">
            <v>52713</v>
          </cell>
          <cell r="C298">
            <v>52713</v>
          </cell>
          <cell r="D298" t="str">
            <v/>
          </cell>
          <cell r="E298">
            <v>30</v>
          </cell>
          <cell r="F298">
            <v>-479166.66657399997</v>
          </cell>
          <cell r="G298">
            <v>-3107.567</v>
          </cell>
          <cell r="H298">
            <v>2083.333333</v>
          </cell>
          <cell r="I298">
            <v>-5190.8999999999996</v>
          </cell>
          <cell r="J298">
            <v>-481249.99990699999</v>
          </cell>
          <cell r="K298">
            <v>-572986.27000000014</v>
          </cell>
        </row>
        <row r="299">
          <cell r="A299">
            <v>280</v>
          </cell>
          <cell r="B299">
            <v>52743</v>
          </cell>
          <cell r="C299">
            <v>52743</v>
          </cell>
          <cell r="D299" t="str">
            <v/>
          </cell>
          <cell r="E299">
            <v>30</v>
          </cell>
          <cell r="F299">
            <v>-481249.99990699999</v>
          </cell>
          <cell r="G299">
            <v>-3130.067</v>
          </cell>
          <cell r="H299">
            <v>2083.333333</v>
          </cell>
          <cell r="I299">
            <v>-5213.3999999999996</v>
          </cell>
          <cell r="J299">
            <v>-483333.33324000001</v>
          </cell>
          <cell r="K299">
            <v>-578199.67000000016</v>
          </cell>
        </row>
        <row r="300">
          <cell r="A300">
            <v>281</v>
          </cell>
          <cell r="B300">
            <v>52775</v>
          </cell>
          <cell r="C300">
            <v>52774</v>
          </cell>
          <cell r="D300">
            <v>1</v>
          </cell>
          <cell r="E300">
            <v>31</v>
          </cell>
          <cell r="F300">
            <v>-483333.33324000001</v>
          </cell>
          <cell r="G300">
            <v>-3327.4070000000002</v>
          </cell>
          <cell r="H300">
            <v>2083.333333</v>
          </cell>
          <cell r="I300">
            <v>-5410.74</v>
          </cell>
          <cell r="J300">
            <v>-485416.66657300002</v>
          </cell>
          <cell r="K300">
            <v>-583610.41000000015</v>
          </cell>
        </row>
        <row r="301">
          <cell r="A301">
            <v>282</v>
          </cell>
          <cell r="B301">
            <v>52804</v>
          </cell>
          <cell r="C301">
            <v>52804</v>
          </cell>
          <cell r="D301" t="str">
            <v/>
          </cell>
          <cell r="E301">
            <v>29</v>
          </cell>
          <cell r="F301">
            <v>-485416.66657300002</v>
          </cell>
          <cell r="G301">
            <v>-3000.0770000000002</v>
          </cell>
          <cell r="H301">
            <v>2083.333333</v>
          </cell>
          <cell r="I301">
            <v>-5083.41</v>
          </cell>
          <cell r="J301">
            <v>-487499.99990599998</v>
          </cell>
          <cell r="K301">
            <v>-588693.82000000018</v>
          </cell>
        </row>
        <row r="302">
          <cell r="A302">
            <v>283</v>
          </cell>
          <cell r="B302">
            <v>52835</v>
          </cell>
          <cell r="C302">
            <v>52835</v>
          </cell>
          <cell r="D302" t="str">
            <v/>
          </cell>
          <cell r="E302">
            <v>30</v>
          </cell>
          <cell r="F302">
            <v>-487499.99990599998</v>
          </cell>
          <cell r="G302">
            <v>-3197.8670000000002</v>
          </cell>
          <cell r="H302">
            <v>2083.333333</v>
          </cell>
          <cell r="I302">
            <v>-5281.2</v>
          </cell>
          <cell r="J302">
            <v>-489583.333239</v>
          </cell>
          <cell r="K302">
            <v>-593975.02000000014</v>
          </cell>
        </row>
        <row r="303">
          <cell r="A303">
            <v>284</v>
          </cell>
          <cell r="B303">
            <v>52866</v>
          </cell>
          <cell r="C303">
            <v>52866</v>
          </cell>
          <cell r="D303" t="str">
            <v/>
          </cell>
          <cell r="E303">
            <v>30</v>
          </cell>
          <cell r="F303">
            <v>-489583.333239</v>
          </cell>
          <cell r="G303">
            <v>-3220.3670000000002</v>
          </cell>
          <cell r="H303">
            <v>2083.333333</v>
          </cell>
          <cell r="I303">
            <v>-5303.7</v>
          </cell>
          <cell r="J303">
            <v>-491666.66657200002</v>
          </cell>
          <cell r="K303">
            <v>-599278.72000000009</v>
          </cell>
        </row>
        <row r="304">
          <cell r="A304">
            <v>285</v>
          </cell>
          <cell r="B304">
            <v>52896</v>
          </cell>
          <cell r="C304">
            <v>52896</v>
          </cell>
          <cell r="D304" t="str">
            <v/>
          </cell>
          <cell r="E304">
            <v>30</v>
          </cell>
          <cell r="F304">
            <v>-491666.66657200002</v>
          </cell>
          <cell r="G304">
            <v>-3243.1669999999999</v>
          </cell>
          <cell r="H304">
            <v>2083.333333</v>
          </cell>
          <cell r="I304">
            <v>-5326.5</v>
          </cell>
          <cell r="J304">
            <v>-493749.99990499998</v>
          </cell>
          <cell r="K304">
            <v>-604605.22000000009</v>
          </cell>
        </row>
        <row r="305">
          <cell r="A305">
            <v>286</v>
          </cell>
          <cell r="B305">
            <v>52927</v>
          </cell>
          <cell r="C305">
            <v>52927</v>
          </cell>
          <cell r="D305" t="str">
            <v/>
          </cell>
          <cell r="E305">
            <v>30</v>
          </cell>
          <cell r="F305">
            <v>-493749.99990499998</v>
          </cell>
          <cell r="G305">
            <v>-3265.6669999999999</v>
          </cell>
          <cell r="H305">
            <v>2083.333333</v>
          </cell>
          <cell r="I305">
            <v>-5349</v>
          </cell>
          <cell r="J305">
            <v>-495833.33323799999</v>
          </cell>
          <cell r="K305">
            <v>-609954.22000000009</v>
          </cell>
        </row>
        <row r="306">
          <cell r="A306">
            <v>287</v>
          </cell>
          <cell r="B306">
            <v>52957</v>
          </cell>
          <cell r="C306">
            <v>52957</v>
          </cell>
          <cell r="D306" t="str">
            <v/>
          </cell>
          <cell r="E306">
            <v>30</v>
          </cell>
          <cell r="F306">
            <v>-495833.33323799999</v>
          </cell>
          <cell r="G306">
            <v>-3288.1669999999999</v>
          </cell>
          <cell r="H306">
            <v>2083.333333</v>
          </cell>
          <cell r="I306">
            <v>-5371.5</v>
          </cell>
          <cell r="J306">
            <v>-497916.66657100001</v>
          </cell>
          <cell r="K306">
            <v>-615325.72000000009</v>
          </cell>
        </row>
        <row r="307">
          <cell r="A307">
            <v>288</v>
          </cell>
          <cell r="B307">
            <v>52988</v>
          </cell>
          <cell r="C307">
            <v>52988</v>
          </cell>
          <cell r="D307" t="str">
            <v/>
          </cell>
          <cell r="E307">
            <v>30</v>
          </cell>
          <cell r="F307">
            <v>-497916.66657100001</v>
          </cell>
          <cell r="G307">
            <v>-3310.6669999999999</v>
          </cell>
          <cell r="H307">
            <v>2083.333333</v>
          </cell>
          <cell r="I307">
            <v>-5394</v>
          </cell>
          <cell r="J307">
            <v>-499999.99990400003</v>
          </cell>
          <cell r="K307">
            <v>-620719.72000000009</v>
          </cell>
        </row>
        <row r="308">
          <cell r="A308">
            <v>289</v>
          </cell>
          <cell r="B308">
            <v>53020</v>
          </cell>
          <cell r="C308">
            <v>53019</v>
          </cell>
          <cell r="D308">
            <v>1</v>
          </cell>
          <cell r="E308">
            <v>31</v>
          </cell>
          <cell r="F308">
            <v>-499999.99990400003</v>
          </cell>
          <cell r="G308">
            <v>-3514.027</v>
          </cell>
          <cell r="H308">
            <v>2083.333333</v>
          </cell>
          <cell r="I308">
            <v>-5597.36</v>
          </cell>
          <cell r="J308">
            <v>-502083.33323699998</v>
          </cell>
          <cell r="K308">
            <v>-626317.08000000007</v>
          </cell>
        </row>
        <row r="309">
          <cell r="A309">
            <v>290</v>
          </cell>
          <cell r="B309">
            <v>53048</v>
          </cell>
          <cell r="C309">
            <v>53047</v>
          </cell>
          <cell r="D309">
            <v>1</v>
          </cell>
          <cell r="E309">
            <v>30</v>
          </cell>
          <cell r="F309">
            <v>-502083.33323699998</v>
          </cell>
          <cell r="G309">
            <v>-3355.9670000000001</v>
          </cell>
          <cell r="H309">
            <v>2083.333333</v>
          </cell>
          <cell r="I309">
            <v>-5439.3</v>
          </cell>
          <cell r="J309">
            <v>-504166.66657</v>
          </cell>
          <cell r="K309">
            <v>-631756.38000000012</v>
          </cell>
        </row>
        <row r="310">
          <cell r="A310">
            <v>291</v>
          </cell>
          <cell r="B310">
            <v>53078</v>
          </cell>
          <cell r="C310">
            <v>53078</v>
          </cell>
          <cell r="D310" t="str">
            <v/>
          </cell>
          <cell r="E310">
            <v>29</v>
          </cell>
          <cell r="F310">
            <v>-504166.66657</v>
          </cell>
          <cell r="G310">
            <v>-3196.4070000000002</v>
          </cell>
          <cell r="H310">
            <v>2083.333333</v>
          </cell>
          <cell r="I310">
            <v>-5279.74</v>
          </cell>
          <cell r="J310">
            <v>-506249.99990300002</v>
          </cell>
          <cell r="K310">
            <v>-637036.12000000011</v>
          </cell>
        </row>
        <row r="311">
          <cell r="A311">
            <v>292</v>
          </cell>
          <cell r="B311">
            <v>53108</v>
          </cell>
          <cell r="C311">
            <v>53108</v>
          </cell>
          <cell r="D311" t="str">
            <v/>
          </cell>
          <cell r="E311">
            <v>30</v>
          </cell>
          <cell r="F311">
            <v>-506249.99990300002</v>
          </cell>
          <cell r="G311">
            <v>-3400.9670000000001</v>
          </cell>
          <cell r="H311">
            <v>2083.333333</v>
          </cell>
          <cell r="I311">
            <v>-5484.3</v>
          </cell>
          <cell r="J311">
            <v>-508333.33323599998</v>
          </cell>
          <cell r="K311">
            <v>-642520.42000000016</v>
          </cell>
        </row>
        <row r="312">
          <cell r="A312">
            <v>293</v>
          </cell>
          <cell r="B312">
            <v>53139</v>
          </cell>
          <cell r="C312">
            <v>53139</v>
          </cell>
          <cell r="D312" t="str">
            <v/>
          </cell>
          <cell r="E312">
            <v>30</v>
          </cell>
          <cell r="F312">
            <v>-508333.33323599998</v>
          </cell>
          <cell r="G312">
            <v>-3423.4670000000001</v>
          </cell>
          <cell r="H312">
            <v>2083.333333</v>
          </cell>
          <cell r="I312">
            <v>-5506.8</v>
          </cell>
          <cell r="J312">
            <v>-510416.66656899999</v>
          </cell>
          <cell r="K312">
            <v>-648027.2200000002</v>
          </cell>
        </row>
        <row r="313">
          <cell r="A313">
            <v>294</v>
          </cell>
          <cell r="B313">
            <v>53169</v>
          </cell>
          <cell r="C313">
            <v>53169</v>
          </cell>
          <cell r="D313" t="str">
            <v/>
          </cell>
          <cell r="E313">
            <v>30</v>
          </cell>
          <cell r="F313">
            <v>-510416.66656899999</v>
          </cell>
          <cell r="G313">
            <v>-3446.2669999999998</v>
          </cell>
          <cell r="H313">
            <v>2083.333333</v>
          </cell>
          <cell r="I313">
            <v>-5529.5999999999995</v>
          </cell>
          <cell r="J313">
            <v>-512499.99990200001</v>
          </cell>
          <cell r="K313">
            <v>-653556.82000000018</v>
          </cell>
        </row>
        <row r="314">
          <cell r="A314">
            <v>295</v>
          </cell>
          <cell r="B314">
            <v>53200</v>
          </cell>
          <cell r="C314">
            <v>53200</v>
          </cell>
          <cell r="D314" t="str">
            <v/>
          </cell>
          <cell r="E314">
            <v>30</v>
          </cell>
          <cell r="F314">
            <v>-512499.99990200001</v>
          </cell>
          <cell r="G314">
            <v>-3468.7669999999998</v>
          </cell>
          <cell r="H314">
            <v>2083.333333</v>
          </cell>
          <cell r="I314">
            <v>-5552.0999999999995</v>
          </cell>
          <cell r="J314">
            <v>-514583.33323500003</v>
          </cell>
          <cell r="K314">
            <v>-659108.92000000016</v>
          </cell>
        </row>
        <row r="315">
          <cell r="A315">
            <v>296</v>
          </cell>
          <cell r="B315">
            <v>53231</v>
          </cell>
          <cell r="C315">
            <v>53231</v>
          </cell>
          <cell r="D315" t="str">
            <v/>
          </cell>
          <cell r="E315">
            <v>30</v>
          </cell>
          <cell r="F315">
            <v>-514583.33323500003</v>
          </cell>
          <cell r="G315">
            <v>-3491.2669999999998</v>
          </cell>
          <cell r="H315">
            <v>2083.333333</v>
          </cell>
          <cell r="I315">
            <v>-5574.5999999999995</v>
          </cell>
          <cell r="J315">
            <v>-516666.66656799999</v>
          </cell>
          <cell r="K315">
            <v>-664683.52000000014</v>
          </cell>
        </row>
        <row r="316">
          <cell r="A316">
            <v>297</v>
          </cell>
          <cell r="B316">
            <v>53261</v>
          </cell>
          <cell r="C316">
            <v>53261</v>
          </cell>
          <cell r="D316" t="str">
            <v/>
          </cell>
          <cell r="E316">
            <v>30</v>
          </cell>
          <cell r="F316">
            <v>-516666.66656799999</v>
          </cell>
          <cell r="G316">
            <v>-3513.7669999999998</v>
          </cell>
          <cell r="H316">
            <v>2083.333333</v>
          </cell>
          <cell r="I316">
            <v>-5597.0999999999995</v>
          </cell>
          <cell r="J316">
            <v>-518749.999901</v>
          </cell>
          <cell r="K316">
            <v>-670280.62000000011</v>
          </cell>
        </row>
        <row r="317">
          <cell r="A317">
            <v>298</v>
          </cell>
          <cell r="B317">
            <v>53293</v>
          </cell>
          <cell r="C317">
            <v>53292</v>
          </cell>
          <cell r="D317">
            <v>1</v>
          </cell>
          <cell r="E317">
            <v>31</v>
          </cell>
          <cell r="F317">
            <v>-518749.999901</v>
          </cell>
          <cell r="G317">
            <v>-3723.8969999999999</v>
          </cell>
          <cell r="H317">
            <v>2083.333333</v>
          </cell>
          <cell r="I317">
            <v>-5807.2300000000005</v>
          </cell>
          <cell r="J317">
            <v>-520833.33323400002</v>
          </cell>
          <cell r="K317">
            <v>-676087.85000000009</v>
          </cell>
        </row>
        <row r="318">
          <cell r="A318">
            <v>299</v>
          </cell>
          <cell r="B318">
            <v>53322</v>
          </cell>
          <cell r="C318">
            <v>53322</v>
          </cell>
          <cell r="D318" t="str">
            <v/>
          </cell>
          <cell r="E318">
            <v>29</v>
          </cell>
          <cell r="F318">
            <v>-520833.33323400002</v>
          </cell>
          <cell r="G318">
            <v>-3370.9870000000001</v>
          </cell>
          <cell r="H318">
            <v>2083.333333</v>
          </cell>
          <cell r="I318">
            <v>-5454.3200000000006</v>
          </cell>
          <cell r="J318">
            <v>-522916.66656699998</v>
          </cell>
          <cell r="K318">
            <v>-681542.17</v>
          </cell>
        </row>
        <row r="319">
          <cell r="A319">
            <v>300</v>
          </cell>
          <cell r="B319">
            <v>53353</v>
          </cell>
          <cell r="C319">
            <v>53353</v>
          </cell>
          <cell r="D319" t="str">
            <v/>
          </cell>
          <cell r="E319">
            <v>30</v>
          </cell>
          <cell r="F319">
            <v>-522916.66656699998</v>
          </cell>
          <cell r="G319">
            <v>-3581.567</v>
          </cell>
          <cell r="H319">
            <v>2083.333333</v>
          </cell>
          <cell r="I319">
            <v>-5664.9000000000005</v>
          </cell>
          <cell r="J319">
            <v>-524999.99990000005</v>
          </cell>
          <cell r="K319">
            <v>-687207.07000000007</v>
          </cell>
        </row>
        <row r="320">
          <cell r="A320">
            <v>301</v>
          </cell>
          <cell r="B320">
            <v>53384</v>
          </cell>
          <cell r="C320">
            <v>53384</v>
          </cell>
          <cell r="D320" t="str">
            <v/>
          </cell>
          <cell r="E320">
            <v>30</v>
          </cell>
          <cell r="F320">
            <v>-524999.99990000005</v>
          </cell>
          <cell r="G320">
            <v>-3604.067</v>
          </cell>
          <cell r="H320">
            <v>2083.333333</v>
          </cell>
          <cell r="I320">
            <v>-5687.4000000000005</v>
          </cell>
          <cell r="J320">
            <v>-527083.33323300001</v>
          </cell>
          <cell r="K320">
            <v>-692894.47000000009</v>
          </cell>
        </row>
        <row r="321">
          <cell r="A321">
            <v>302</v>
          </cell>
          <cell r="B321">
            <v>53412</v>
          </cell>
          <cell r="C321">
            <v>53412</v>
          </cell>
          <cell r="D321" t="str">
            <v/>
          </cell>
          <cell r="E321">
            <v>30</v>
          </cell>
          <cell r="F321">
            <v>-527083.33323300001</v>
          </cell>
          <cell r="G321">
            <v>-3626.8670000000002</v>
          </cell>
          <cell r="H321">
            <v>2083.333333</v>
          </cell>
          <cell r="I321">
            <v>-5710.2</v>
          </cell>
          <cell r="J321">
            <v>-529166.66656599997</v>
          </cell>
          <cell r="K321">
            <v>-698604.67</v>
          </cell>
        </row>
        <row r="322">
          <cell r="A322">
            <v>303</v>
          </cell>
          <cell r="B322">
            <v>53443</v>
          </cell>
          <cell r="C322">
            <v>53443</v>
          </cell>
          <cell r="D322" t="str">
            <v/>
          </cell>
          <cell r="E322">
            <v>30</v>
          </cell>
          <cell r="F322">
            <v>-529166.66656599997</v>
          </cell>
          <cell r="G322">
            <v>-3649.3670000000002</v>
          </cell>
          <cell r="H322">
            <v>2083.333333</v>
          </cell>
          <cell r="I322">
            <v>-5732.7</v>
          </cell>
          <cell r="J322">
            <v>-531249.99989900005</v>
          </cell>
          <cell r="K322">
            <v>-704337.37</v>
          </cell>
        </row>
        <row r="323">
          <cell r="A323">
            <v>304</v>
          </cell>
          <cell r="B323">
            <v>53473</v>
          </cell>
          <cell r="C323">
            <v>53473</v>
          </cell>
          <cell r="D323" t="str">
            <v/>
          </cell>
          <cell r="E323">
            <v>30</v>
          </cell>
          <cell r="F323">
            <v>-531249.99989900005</v>
          </cell>
          <cell r="G323">
            <v>-3671.8670000000002</v>
          </cell>
          <cell r="H323">
            <v>2083.333333</v>
          </cell>
          <cell r="I323">
            <v>-5755.2</v>
          </cell>
          <cell r="J323">
            <v>-533333.333232</v>
          </cell>
          <cell r="K323">
            <v>-710092.57</v>
          </cell>
        </row>
        <row r="324">
          <cell r="A324">
            <v>305</v>
          </cell>
          <cell r="B324">
            <v>53504</v>
          </cell>
          <cell r="C324">
            <v>53504</v>
          </cell>
          <cell r="D324" t="str">
            <v/>
          </cell>
          <cell r="E324">
            <v>30</v>
          </cell>
          <cell r="F324">
            <v>-533333.333232</v>
          </cell>
          <cell r="G324">
            <v>-3694.3670000000002</v>
          </cell>
          <cell r="H324">
            <v>2083.333333</v>
          </cell>
          <cell r="I324">
            <v>-5777.7</v>
          </cell>
          <cell r="J324">
            <v>-535416.66656499996</v>
          </cell>
          <cell r="K324">
            <v>-715870.2699999999</v>
          </cell>
        </row>
        <row r="325">
          <cell r="A325">
            <v>306</v>
          </cell>
          <cell r="B325">
            <v>53534</v>
          </cell>
          <cell r="C325">
            <v>53534</v>
          </cell>
          <cell r="D325" t="str">
            <v/>
          </cell>
          <cell r="E325">
            <v>30</v>
          </cell>
          <cell r="F325">
            <v>-535416.66656499996</v>
          </cell>
          <cell r="G325">
            <v>-3716.8670000000002</v>
          </cell>
          <cell r="H325">
            <v>2083.333333</v>
          </cell>
          <cell r="I325">
            <v>-5800.2</v>
          </cell>
          <cell r="J325">
            <v>-537499.99989800004</v>
          </cell>
          <cell r="K325">
            <v>-721670.46999999986</v>
          </cell>
        </row>
        <row r="326">
          <cell r="A326">
            <v>307</v>
          </cell>
          <cell r="B326">
            <v>53566</v>
          </cell>
          <cell r="C326">
            <v>53565</v>
          </cell>
          <cell r="D326">
            <v>1</v>
          </cell>
          <cell r="E326">
            <v>31</v>
          </cell>
          <cell r="F326">
            <v>-537499.99989800004</v>
          </cell>
          <cell r="G326">
            <v>-3933.7669999999998</v>
          </cell>
          <cell r="H326">
            <v>2083.333333</v>
          </cell>
          <cell r="I326">
            <v>-6017.0999999999995</v>
          </cell>
          <cell r="J326">
            <v>-539583.333231</v>
          </cell>
          <cell r="K326">
            <v>-727687.56999999983</v>
          </cell>
        </row>
        <row r="327">
          <cell r="A327">
            <v>308</v>
          </cell>
          <cell r="B327">
            <v>53596</v>
          </cell>
          <cell r="C327">
            <v>53596</v>
          </cell>
          <cell r="D327" t="str">
            <v/>
          </cell>
          <cell r="E327">
            <v>29</v>
          </cell>
          <cell r="F327">
            <v>-539583.333231</v>
          </cell>
          <cell r="G327">
            <v>-3567.317</v>
          </cell>
          <cell r="H327">
            <v>2083.333333</v>
          </cell>
          <cell r="I327">
            <v>-5650.65</v>
          </cell>
          <cell r="J327">
            <v>-541666.66656399996</v>
          </cell>
          <cell r="K327">
            <v>-733338.21999999986</v>
          </cell>
        </row>
        <row r="328">
          <cell r="A328">
            <v>309</v>
          </cell>
          <cell r="B328">
            <v>53626</v>
          </cell>
          <cell r="C328">
            <v>53626</v>
          </cell>
          <cell r="D328" t="str">
            <v/>
          </cell>
          <cell r="E328">
            <v>30</v>
          </cell>
          <cell r="F328">
            <v>-541666.66656399996</v>
          </cell>
          <cell r="G328">
            <v>-3784.6669999999999</v>
          </cell>
          <cell r="H328">
            <v>2083.333333</v>
          </cell>
          <cell r="I328">
            <v>-5868</v>
          </cell>
          <cell r="J328">
            <v>-543749.99989700003</v>
          </cell>
          <cell r="K328">
            <v>-739206.21999999986</v>
          </cell>
        </row>
        <row r="329">
          <cell r="A329">
            <v>310</v>
          </cell>
          <cell r="B329">
            <v>53657</v>
          </cell>
          <cell r="C329">
            <v>53657</v>
          </cell>
          <cell r="D329" t="str">
            <v/>
          </cell>
          <cell r="E329">
            <v>30</v>
          </cell>
          <cell r="F329">
            <v>-543749.99989700003</v>
          </cell>
          <cell r="G329">
            <v>-3807.1669999999999</v>
          </cell>
          <cell r="H329">
            <v>2083.333333</v>
          </cell>
          <cell r="I329">
            <v>-5890.5</v>
          </cell>
          <cell r="J329">
            <v>-545833.33322999999</v>
          </cell>
          <cell r="K329">
            <v>-745096.71999999986</v>
          </cell>
        </row>
        <row r="330">
          <cell r="A330">
            <v>311</v>
          </cell>
          <cell r="B330">
            <v>53687</v>
          </cell>
          <cell r="C330">
            <v>53687</v>
          </cell>
          <cell r="D330" t="str">
            <v/>
          </cell>
          <cell r="E330">
            <v>30</v>
          </cell>
          <cell r="F330">
            <v>-545833.33322999999</v>
          </cell>
          <cell r="G330">
            <v>-3829.9670000000001</v>
          </cell>
          <cell r="H330">
            <v>2083.333333</v>
          </cell>
          <cell r="I330">
            <v>-5913.3</v>
          </cell>
          <cell r="J330">
            <v>-547916.66656299995</v>
          </cell>
          <cell r="K330">
            <v>-751010.0199999999</v>
          </cell>
        </row>
        <row r="331">
          <cell r="A331">
            <v>312</v>
          </cell>
          <cell r="B331">
            <v>53718</v>
          </cell>
          <cell r="C331">
            <v>53718</v>
          </cell>
          <cell r="D331" t="str">
            <v/>
          </cell>
          <cell r="E331">
            <v>30</v>
          </cell>
          <cell r="F331">
            <v>-547916.66656299995</v>
          </cell>
          <cell r="G331">
            <v>-3852.4670000000001</v>
          </cell>
          <cell r="H331">
            <v>2083.333333</v>
          </cell>
          <cell r="I331">
            <v>-5935.8</v>
          </cell>
          <cell r="J331">
            <v>-549999.99989600002</v>
          </cell>
          <cell r="K331">
            <v>-756945.82</v>
          </cell>
        </row>
        <row r="332">
          <cell r="A332">
            <v>313</v>
          </cell>
          <cell r="B332">
            <v>53749</v>
          </cell>
          <cell r="C332">
            <v>53749</v>
          </cell>
          <cell r="D332" t="str">
            <v/>
          </cell>
          <cell r="E332">
            <v>30</v>
          </cell>
          <cell r="F332">
            <v>-549999.99989600002</v>
          </cell>
          <cell r="G332">
            <v>-3874.9670000000001</v>
          </cell>
          <cell r="H332">
            <v>2083.333333</v>
          </cell>
          <cell r="I332">
            <v>-5958.3</v>
          </cell>
          <cell r="J332">
            <v>-552083.33322899998</v>
          </cell>
          <cell r="K332">
            <v>-762904.12</v>
          </cell>
        </row>
        <row r="333">
          <cell r="A333">
            <v>314</v>
          </cell>
          <cell r="B333">
            <v>53777</v>
          </cell>
          <cell r="C333">
            <v>53777</v>
          </cell>
          <cell r="D333" t="str">
            <v/>
          </cell>
          <cell r="E333">
            <v>30</v>
          </cell>
          <cell r="F333">
            <v>-552083.33322899998</v>
          </cell>
          <cell r="G333">
            <v>-3897.4670000000001</v>
          </cell>
          <cell r="H333">
            <v>2083.333333</v>
          </cell>
          <cell r="I333">
            <v>-5980.8</v>
          </cell>
          <cell r="J333">
            <v>-554166.66656200006</v>
          </cell>
          <cell r="K333">
            <v>-768884.92</v>
          </cell>
        </row>
        <row r="334">
          <cell r="A334">
            <v>315</v>
          </cell>
          <cell r="B334">
            <v>53808</v>
          </cell>
          <cell r="C334">
            <v>53808</v>
          </cell>
          <cell r="D334" t="str">
            <v/>
          </cell>
          <cell r="E334">
            <v>30</v>
          </cell>
          <cell r="F334">
            <v>-554166.66656200006</v>
          </cell>
          <cell r="G334">
            <v>-3920.2669999999998</v>
          </cell>
          <cell r="H334">
            <v>2083.333333</v>
          </cell>
          <cell r="I334">
            <v>-6003.6</v>
          </cell>
          <cell r="J334">
            <v>-556249.99989500002</v>
          </cell>
          <cell r="K334">
            <v>-774888.52</v>
          </cell>
        </row>
        <row r="335">
          <cell r="A335">
            <v>316</v>
          </cell>
          <cell r="B335">
            <v>53839</v>
          </cell>
          <cell r="C335">
            <v>53838</v>
          </cell>
          <cell r="D335">
            <v>1</v>
          </cell>
          <cell r="E335">
            <v>31</v>
          </cell>
          <cell r="F335">
            <v>-556249.99989500002</v>
          </cell>
          <cell r="G335">
            <v>-4143.6369999999997</v>
          </cell>
          <cell r="H335">
            <v>2083.333333</v>
          </cell>
          <cell r="I335">
            <v>-6226.97</v>
          </cell>
          <cell r="J335">
            <v>-558333.33322799997</v>
          </cell>
          <cell r="K335">
            <v>-781115.49</v>
          </cell>
        </row>
        <row r="336">
          <cell r="A336">
            <v>317</v>
          </cell>
          <cell r="B336">
            <v>53869</v>
          </cell>
          <cell r="C336">
            <v>53869</v>
          </cell>
          <cell r="D336" t="str">
            <v/>
          </cell>
          <cell r="E336">
            <v>29</v>
          </cell>
          <cell r="F336">
            <v>-558333.33322799997</v>
          </cell>
          <cell r="G336">
            <v>-3763.6469999999999</v>
          </cell>
          <cell r="H336">
            <v>2083.333333</v>
          </cell>
          <cell r="I336">
            <v>-5846.9800000000005</v>
          </cell>
          <cell r="J336">
            <v>-560416.66656100005</v>
          </cell>
          <cell r="K336">
            <v>-786962.47</v>
          </cell>
        </row>
        <row r="337">
          <cell r="A337">
            <v>318</v>
          </cell>
          <cell r="B337">
            <v>53899</v>
          </cell>
          <cell r="C337">
            <v>53899</v>
          </cell>
          <cell r="D337" t="str">
            <v/>
          </cell>
          <cell r="E337">
            <v>30</v>
          </cell>
          <cell r="F337">
            <v>-560416.66656100005</v>
          </cell>
          <cell r="G337">
            <v>-3987.7669999999998</v>
          </cell>
          <cell r="H337">
            <v>2083.333333</v>
          </cell>
          <cell r="I337">
            <v>-6071.1</v>
          </cell>
          <cell r="J337">
            <v>-562499.99989400001</v>
          </cell>
          <cell r="K337">
            <v>-793033.57</v>
          </cell>
        </row>
        <row r="338">
          <cell r="A338">
            <v>319</v>
          </cell>
          <cell r="B338">
            <v>53930</v>
          </cell>
          <cell r="C338">
            <v>53930</v>
          </cell>
          <cell r="D338" t="str">
            <v/>
          </cell>
          <cell r="E338">
            <v>30</v>
          </cell>
          <cell r="F338">
            <v>-562499.99989400001</v>
          </cell>
          <cell r="G338">
            <v>-4010.2669999999998</v>
          </cell>
          <cell r="H338">
            <v>2083.333333</v>
          </cell>
          <cell r="I338">
            <v>-6093.6</v>
          </cell>
          <cell r="J338">
            <v>-564583.33322699997</v>
          </cell>
          <cell r="K338">
            <v>-799127.16999999993</v>
          </cell>
        </row>
        <row r="339">
          <cell r="A339">
            <v>320</v>
          </cell>
          <cell r="B339">
            <v>53961</v>
          </cell>
          <cell r="C339">
            <v>53961</v>
          </cell>
          <cell r="D339" t="str">
            <v/>
          </cell>
          <cell r="E339">
            <v>30</v>
          </cell>
          <cell r="F339">
            <v>-564583.33322699997</v>
          </cell>
          <cell r="G339">
            <v>-4033.067</v>
          </cell>
          <cell r="H339">
            <v>2083.333333</v>
          </cell>
          <cell r="I339">
            <v>-6116.4</v>
          </cell>
          <cell r="J339">
            <v>-566666.66656000004</v>
          </cell>
          <cell r="K339">
            <v>-805243.57</v>
          </cell>
        </row>
        <row r="340">
          <cell r="A340">
            <v>321</v>
          </cell>
          <cell r="B340">
            <v>53991</v>
          </cell>
          <cell r="C340">
            <v>53991</v>
          </cell>
          <cell r="D340" t="str">
            <v/>
          </cell>
          <cell r="E340">
            <v>30</v>
          </cell>
          <cell r="F340">
            <v>-566666.66656000004</v>
          </cell>
          <cell r="G340">
            <v>-4055.567</v>
          </cell>
          <cell r="H340">
            <v>2083.333333</v>
          </cell>
          <cell r="I340">
            <v>-6138.9</v>
          </cell>
          <cell r="J340">
            <v>-568749.999893</v>
          </cell>
          <cell r="K340">
            <v>-811382.47</v>
          </cell>
        </row>
        <row r="341">
          <cell r="A341">
            <v>322</v>
          </cell>
          <cell r="B341">
            <v>54022</v>
          </cell>
          <cell r="C341">
            <v>54022</v>
          </cell>
          <cell r="D341" t="str">
            <v/>
          </cell>
          <cell r="E341">
            <v>30</v>
          </cell>
          <cell r="F341">
            <v>-568749.999893</v>
          </cell>
          <cell r="G341">
            <v>-4078.067</v>
          </cell>
          <cell r="H341">
            <v>2083.333333</v>
          </cell>
          <cell r="I341">
            <v>-6161.4</v>
          </cell>
          <cell r="J341">
            <v>-570833.33322599996</v>
          </cell>
          <cell r="K341">
            <v>-817543.87</v>
          </cell>
        </row>
        <row r="342">
          <cell r="A342">
            <v>323</v>
          </cell>
          <cell r="B342">
            <v>54052</v>
          </cell>
          <cell r="C342">
            <v>54052</v>
          </cell>
          <cell r="D342" t="str">
            <v/>
          </cell>
          <cell r="E342">
            <v>30</v>
          </cell>
          <cell r="F342">
            <v>-570833.33322599996</v>
          </cell>
          <cell r="G342">
            <v>-4100.567</v>
          </cell>
          <cell r="H342">
            <v>2083.333333</v>
          </cell>
          <cell r="I342">
            <v>-6183.9</v>
          </cell>
          <cell r="J342">
            <v>-572916.66655900003</v>
          </cell>
          <cell r="K342">
            <v>-823727.77</v>
          </cell>
        </row>
        <row r="343">
          <cell r="A343">
            <v>324</v>
          </cell>
          <cell r="B343">
            <v>54084</v>
          </cell>
          <cell r="C343">
            <v>54083</v>
          </cell>
          <cell r="D343">
            <v>1</v>
          </cell>
          <cell r="E343">
            <v>31</v>
          </cell>
          <cell r="F343">
            <v>-572916.66655900003</v>
          </cell>
          <cell r="G343">
            <v>-4330.2569999999996</v>
          </cell>
          <cell r="H343">
            <v>2083.333333</v>
          </cell>
          <cell r="I343">
            <v>-6413.5899999999992</v>
          </cell>
          <cell r="J343">
            <v>-574999.99989199999</v>
          </cell>
          <cell r="K343">
            <v>-830141.36</v>
          </cell>
        </row>
        <row r="344">
          <cell r="A344">
            <v>325</v>
          </cell>
          <cell r="B344">
            <v>54114</v>
          </cell>
          <cell r="C344">
            <v>54114</v>
          </cell>
          <cell r="D344" t="str">
            <v/>
          </cell>
          <cell r="E344">
            <v>29</v>
          </cell>
          <cell r="F344">
            <v>-574999.99989199999</v>
          </cell>
          <cell r="G344">
            <v>-3938.2269999999999</v>
          </cell>
          <cell r="H344">
            <v>2083.333333</v>
          </cell>
          <cell r="I344">
            <v>-6021.5599999999995</v>
          </cell>
          <cell r="J344">
            <v>-577083.33322499995</v>
          </cell>
          <cell r="K344">
            <v>-836162.92</v>
          </cell>
        </row>
        <row r="345">
          <cell r="A345">
            <v>326</v>
          </cell>
          <cell r="B345">
            <v>54143</v>
          </cell>
          <cell r="C345">
            <v>54143</v>
          </cell>
          <cell r="D345" t="str">
            <v/>
          </cell>
          <cell r="E345">
            <v>30</v>
          </cell>
          <cell r="F345">
            <v>-577083.33322499995</v>
          </cell>
          <cell r="G345">
            <v>-4168.3670000000002</v>
          </cell>
          <cell r="H345">
            <v>2083.333333</v>
          </cell>
          <cell r="I345">
            <v>-6251.7</v>
          </cell>
          <cell r="J345">
            <v>-579166.66655800003</v>
          </cell>
          <cell r="K345">
            <v>-842414.62</v>
          </cell>
        </row>
        <row r="346">
          <cell r="A346">
            <v>327</v>
          </cell>
          <cell r="B346">
            <v>54175</v>
          </cell>
          <cell r="C346">
            <v>54174</v>
          </cell>
          <cell r="D346">
            <v>1</v>
          </cell>
          <cell r="E346">
            <v>31</v>
          </cell>
          <cell r="F346">
            <v>-579166.66655800003</v>
          </cell>
          <cell r="G346">
            <v>-4400.0069999999996</v>
          </cell>
          <cell r="H346">
            <v>2083.333333</v>
          </cell>
          <cell r="I346">
            <v>-6483.3399999999992</v>
          </cell>
          <cell r="J346">
            <v>-581249.99989099998</v>
          </cell>
          <cell r="K346">
            <v>-848897.96</v>
          </cell>
        </row>
        <row r="347">
          <cell r="A347">
            <v>328</v>
          </cell>
          <cell r="B347">
            <v>54204</v>
          </cell>
          <cell r="C347">
            <v>54204</v>
          </cell>
          <cell r="D347" t="str">
            <v/>
          </cell>
          <cell r="E347">
            <v>29</v>
          </cell>
          <cell r="F347">
            <v>-581249.99989099998</v>
          </cell>
          <cell r="G347">
            <v>-4003.7669999999998</v>
          </cell>
          <cell r="H347">
            <v>2083.333333</v>
          </cell>
          <cell r="I347">
            <v>-6087.1</v>
          </cell>
          <cell r="J347">
            <v>-583333.33322399994</v>
          </cell>
          <cell r="K347">
            <v>-854985.05999999994</v>
          </cell>
        </row>
        <row r="348">
          <cell r="A348">
            <v>329</v>
          </cell>
          <cell r="B348">
            <v>54235</v>
          </cell>
          <cell r="C348">
            <v>54235</v>
          </cell>
          <cell r="D348" t="str">
            <v/>
          </cell>
          <cell r="E348">
            <v>30</v>
          </cell>
          <cell r="F348">
            <v>-583333.33322399994</v>
          </cell>
          <cell r="G348">
            <v>-4236.1670000000004</v>
          </cell>
          <cell r="H348">
            <v>2083.333333</v>
          </cell>
          <cell r="I348">
            <v>-6319.5</v>
          </cell>
          <cell r="J348">
            <v>-585416.66655700002</v>
          </cell>
          <cell r="K348">
            <v>-861304.55999999994</v>
          </cell>
        </row>
        <row r="349">
          <cell r="A349">
            <v>330</v>
          </cell>
          <cell r="B349">
            <v>54266</v>
          </cell>
          <cell r="C349">
            <v>54265</v>
          </cell>
          <cell r="D349">
            <v>1</v>
          </cell>
          <cell r="E349">
            <v>31</v>
          </cell>
          <cell r="F349">
            <v>-585416.66655700002</v>
          </cell>
          <cell r="G349">
            <v>-4470.067</v>
          </cell>
          <cell r="H349">
            <v>2083.333333</v>
          </cell>
          <cell r="I349">
            <v>-6553.4000000000005</v>
          </cell>
          <cell r="J349">
            <v>-587499.99988999998</v>
          </cell>
          <cell r="K349">
            <v>-867857.96</v>
          </cell>
        </row>
        <row r="350">
          <cell r="A350">
            <v>331</v>
          </cell>
          <cell r="B350">
            <v>54296</v>
          </cell>
          <cell r="C350">
            <v>54296</v>
          </cell>
          <cell r="D350" t="str">
            <v/>
          </cell>
          <cell r="E350">
            <v>29</v>
          </cell>
          <cell r="F350">
            <v>-587499.99988999998</v>
          </cell>
          <cell r="G350">
            <v>-4069.0169999999998</v>
          </cell>
          <cell r="H350">
            <v>2083.333333</v>
          </cell>
          <cell r="I350">
            <v>-6152.35</v>
          </cell>
          <cell r="J350">
            <v>-589583.33322300005</v>
          </cell>
          <cell r="K350">
            <v>-874010.30999999994</v>
          </cell>
        </row>
        <row r="351">
          <cell r="A351">
            <v>332</v>
          </cell>
          <cell r="B351">
            <v>54327</v>
          </cell>
          <cell r="C351">
            <v>54327</v>
          </cell>
          <cell r="D351" t="str">
            <v/>
          </cell>
          <cell r="E351">
            <v>30</v>
          </cell>
          <cell r="F351">
            <v>-589583.33322300005</v>
          </cell>
          <cell r="G351">
            <v>-4303.9669999999996</v>
          </cell>
          <cell r="H351">
            <v>2083.333333</v>
          </cell>
          <cell r="I351">
            <v>-6387.3</v>
          </cell>
          <cell r="J351">
            <v>-591666.66655600001</v>
          </cell>
          <cell r="K351">
            <v>-880397.61</v>
          </cell>
        </row>
        <row r="352">
          <cell r="A352">
            <v>333</v>
          </cell>
          <cell r="B352">
            <v>54357</v>
          </cell>
          <cell r="C352">
            <v>54357</v>
          </cell>
          <cell r="D352" t="str">
            <v/>
          </cell>
          <cell r="E352">
            <v>30</v>
          </cell>
          <cell r="F352">
            <v>-591666.66655600001</v>
          </cell>
          <cell r="G352">
            <v>-4326.4669999999996</v>
          </cell>
          <cell r="H352">
            <v>2083.333333</v>
          </cell>
          <cell r="I352">
            <v>-6409.8</v>
          </cell>
          <cell r="J352">
            <v>-593749.99988899997</v>
          </cell>
          <cell r="K352">
            <v>-886807.41</v>
          </cell>
        </row>
        <row r="353">
          <cell r="A353">
            <v>334</v>
          </cell>
          <cell r="B353">
            <v>54388</v>
          </cell>
          <cell r="C353">
            <v>54388</v>
          </cell>
          <cell r="D353" t="str">
            <v/>
          </cell>
          <cell r="E353">
            <v>30</v>
          </cell>
          <cell r="F353">
            <v>-593749.99988899997</v>
          </cell>
          <cell r="G353">
            <v>-4348.9669999999996</v>
          </cell>
          <cell r="H353">
            <v>2083.333333</v>
          </cell>
          <cell r="I353">
            <v>-6432.3</v>
          </cell>
          <cell r="J353">
            <v>-595833.33322200004</v>
          </cell>
          <cell r="K353">
            <v>-893239.71000000008</v>
          </cell>
        </row>
        <row r="354">
          <cell r="A354">
            <v>335</v>
          </cell>
          <cell r="B354">
            <v>54418</v>
          </cell>
          <cell r="C354">
            <v>54418</v>
          </cell>
          <cell r="D354" t="str">
            <v/>
          </cell>
          <cell r="E354">
            <v>30</v>
          </cell>
          <cell r="F354">
            <v>-595833.33322200004</v>
          </cell>
          <cell r="G354">
            <v>-4371.4669999999996</v>
          </cell>
          <cell r="H354">
            <v>2083.333333</v>
          </cell>
          <cell r="I354">
            <v>-6454.8</v>
          </cell>
          <cell r="J354">
            <v>-597916.666555</v>
          </cell>
          <cell r="K354">
            <v>-899694.51000000013</v>
          </cell>
        </row>
        <row r="355">
          <cell r="A355">
            <v>336</v>
          </cell>
          <cell r="B355">
            <v>54449</v>
          </cell>
          <cell r="C355">
            <v>54449</v>
          </cell>
          <cell r="D355" t="str">
            <v/>
          </cell>
          <cell r="E355">
            <v>30</v>
          </cell>
          <cell r="F355">
            <v>-597916.666555</v>
          </cell>
          <cell r="G355">
            <v>-4393.9669999999996</v>
          </cell>
          <cell r="H355">
            <v>2083.333333</v>
          </cell>
          <cell r="I355">
            <v>-6477.3</v>
          </cell>
          <cell r="J355">
            <v>-599999.99988799996</v>
          </cell>
          <cell r="K355">
            <v>-906171.81000000017</v>
          </cell>
        </row>
        <row r="356">
          <cell r="A356">
            <v>337</v>
          </cell>
          <cell r="B356">
            <v>54480</v>
          </cell>
          <cell r="C356">
            <v>54480</v>
          </cell>
          <cell r="D356" t="str">
            <v/>
          </cell>
          <cell r="E356">
            <v>30</v>
          </cell>
          <cell r="F356">
            <v>-599999.99988799996</v>
          </cell>
          <cell r="G356">
            <v>-4416.7669999999998</v>
          </cell>
          <cell r="H356">
            <v>2083.333333</v>
          </cell>
          <cell r="I356">
            <v>-6500.0999999999995</v>
          </cell>
          <cell r="J356">
            <v>-602083.33322100004</v>
          </cell>
          <cell r="K356">
            <v>-912671.91000000015</v>
          </cell>
        </row>
        <row r="357">
          <cell r="A357">
            <v>338</v>
          </cell>
          <cell r="B357">
            <v>54508</v>
          </cell>
          <cell r="C357">
            <v>54508</v>
          </cell>
          <cell r="D357" t="str">
            <v/>
          </cell>
          <cell r="E357">
            <v>30</v>
          </cell>
          <cell r="F357">
            <v>-602083.33322100004</v>
          </cell>
          <cell r="G357">
            <v>-4439.2669999999998</v>
          </cell>
          <cell r="H357">
            <v>2083.333333</v>
          </cell>
          <cell r="I357">
            <v>-6522.5999999999995</v>
          </cell>
          <cell r="J357">
            <v>-604166.666554</v>
          </cell>
          <cell r="K357">
            <v>-919194.51000000013</v>
          </cell>
        </row>
        <row r="358">
          <cell r="A358">
            <v>339</v>
          </cell>
          <cell r="B358">
            <v>54539</v>
          </cell>
          <cell r="C358">
            <v>54539</v>
          </cell>
          <cell r="D358" t="str">
            <v/>
          </cell>
          <cell r="E358">
            <v>30</v>
          </cell>
          <cell r="F358">
            <v>-604166.666554</v>
          </cell>
          <cell r="G358">
            <v>-4461.7669999999998</v>
          </cell>
          <cell r="H358">
            <v>2083.333333</v>
          </cell>
          <cell r="I358">
            <v>-6545.0999999999995</v>
          </cell>
          <cell r="J358">
            <v>-606249.99988699995</v>
          </cell>
          <cell r="K358">
            <v>-925739.6100000001</v>
          </cell>
        </row>
        <row r="359">
          <cell r="A359">
            <v>340</v>
          </cell>
          <cell r="B359">
            <v>54569</v>
          </cell>
          <cell r="C359">
            <v>54569</v>
          </cell>
          <cell r="D359" t="str">
            <v/>
          </cell>
          <cell r="E359">
            <v>30</v>
          </cell>
          <cell r="F359">
            <v>-606249.99988699995</v>
          </cell>
          <cell r="G359">
            <v>-4484.2669999999998</v>
          </cell>
          <cell r="H359">
            <v>2083.333333</v>
          </cell>
          <cell r="I359">
            <v>-6567.5999999999995</v>
          </cell>
          <cell r="J359">
            <v>-608333.33322000003</v>
          </cell>
          <cell r="K359">
            <v>-932307.21000000008</v>
          </cell>
        </row>
        <row r="360">
          <cell r="A360">
            <v>341</v>
          </cell>
          <cell r="B360">
            <v>54600</v>
          </cell>
          <cell r="C360">
            <v>54600</v>
          </cell>
          <cell r="D360" t="str">
            <v/>
          </cell>
          <cell r="E360">
            <v>30</v>
          </cell>
          <cell r="F360">
            <v>-608333.33322000003</v>
          </cell>
          <cell r="G360">
            <v>-4507.067</v>
          </cell>
          <cell r="H360">
            <v>2083.333333</v>
          </cell>
          <cell r="I360">
            <v>-6590.4000000000005</v>
          </cell>
          <cell r="J360">
            <v>-610416.66655299999</v>
          </cell>
          <cell r="K360">
            <v>-938897.6100000001</v>
          </cell>
        </row>
        <row r="361">
          <cell r="A361">
            <v>342</v>
          </cell>
          <cell r="B361">
            <v>54630</v>
          </cell>
          <cell r="C361">
            <v>54630</v>
          </cell>
          <cell r="D361" t="str">
            <v/>
          </cell>
          <cell r="E361">
            <v>30</v>
          </cell>
          <cell r="F361">
            <v>-610416.66655299999</v>
          </cell>
          <cell r="G361">
            <v>-4529.567</v>
          </cell>
          <cell r="H361">
            <v>2083.333333</v>
          </cell>
          <cell r="I361">
            <v>-6612.9000000000005</v>
          </cell>
          <cell r="J361">
            <v>-612499.99988599995</v>
          </cell>
          <cell r="K361">
            <v>-945510.51000000013</v>
          </cell>
        </row>
        <row r="362">
          <cell r="A362">
            <v>343</v>
          </cell>
          <cell r="B362">
            <v>54661</v>
          </cell>
          <cell r="C362">
            <v>54661</v>
          </cell>
          <cell r="D362" t="str">
            <v/>
          </cell>
          <cell r="E362">
            <v>30</v>
          </cell>
          <cell r="F362">
            <v>-612499.99988599995</v>
          </cell>
          <cell r="G362">
            <v>-4552.067</v>
          </cell>
          <cell r="H362">
            <v>2083.333333</v>
          </cell>
          <cell r="I362">
            <v>-6635.4000000000005</v>
          </cell>
          <cell r="J362">
            <v>-614583.33321900002</v>
          </cell>
          <cell r="K362">
            <v>-952145.91000000015</v>
          </cell>
        </row>
        <row r="363">
          <cell r="A363">
            <v>344</v>
          </cell>
          <cell r="B363">
            <v>54693</v>
          </cell>
          <cell r="C363">
            <v>54692</v>
          </cell>
          <cell r="D363">
            <v>1</v>
          </cell>
          <cell r="E363">
            <v>31</v>
          </cell>
          <cell r="F363">
            <v>-614583.33321900002</v>
          </cell>
          <cell r="G363">
            <v>-4796.4970000000003</v>
          </cell>
          <cell r="H363">
            <v>2083.333333</v>
          </cell>
          <cell r="I363">
            <v>-6879.83</v>
          </cell>
          <cell r="J363">
            <v>-616666.66655199998</v>
          </cell>
          <cell r="K363">
            <v>-959025.74000000011</v>
          </cell>
        </row>
        <row r="364">
          <cell r="A364">
            <v>345</v>
          </cell>
          <cell r="B364">
            <v>54722</v>
          </cell>
          <cell r="C364">
            <v>54722</v>
          </cell>
          <cell r="D364" t="str">
            <v/>
          </cell>
          <cell r="E364">
            <v>29</v>
          </cell>
          <cell r="F364">
            <v>-616666.66655199998</v>
          </cell>
          <cell r="G364">
            <v>-4374.6769999999997</v>
          </cell>
          <cell r="H364">
            <v>2083.333333</v>
          </cell>
          <cell r="I364">
            <v>-6458.01</v>
          </cell>
          <cell r="J364">
            <v>-618749.99988500006</v>
          </cell>
          <cell r="K364">
            <v>-965483.75000000012</v>
          </cell>
        </row>
        <row r="365">
          <cell r="A365">
            <v>346</v>
          </cell>
          <cell r="B365">
            <v>54753</v>
          </cell>
          <cell r="C365">
            <v>54753</v>
          </cell>
          <cell r="D365" t="str">
            <v/>
          </cell>
          <cell r="E365">
            <v>30</v>
          </cell>
          <cell r="F365">
            <v>-618749.99988500006</v>
          </cell>
          <cell r="G365">
            <v>-4619.8670000000002</v>
          </cell>
          <cell r="H365">
            <v>2083.333333</v>
          </cell>
          <cell r="I365">
            <v>-6703.2</v>
          </cell>
          <cell r="J365">
            <v>-620833.33321800001</v>
          </cell>
          <cell r="K365">
            <v>-972186.95000000007</v>
          </cell>
        </row>
        <row r="366">
          <cell r="A366">
            <v>347</v>
          </cell>
          <cell r="B366">
            <v>54784</v>
          </cell>
          <cell r="C366">
            <v>54783</v>
          </cell>
          <cell r="D366">
            <v>1</v>
          </cell>
          <cell r="E366">
            <v>31</v>
          </cell>
          <cell r="F366">
            <v>-620833.33321800001</v>
          </cell>
          <cell r="G366">
            <v>-4866.5569999999998</v>
          </cell>
          <cell r="H366">
            <v>2083.333333</v>
          </cell>
          <cell r="I366">
            <v>-6949.89</v>
          </cell>
          <cell r="J366">
            <v>-622916.66655099997</v>
          </cell>
          <cell r="K366">
            <v>-979136.84000000008</v>
          </cell>
        </row>
        <row r="367">
          <cell r="A367">
            <v>348</v>
          </cell>
          <cell r="B367">
            <v>54814</v>
          </cell>
          <cell r="C367">
            <v>54814</v>
          </cell>
          <cell r="D367" t="str">
            <v/>
          </cell>
          <cell r="E367">
            <v>29</v>
          </cell>
          <cell r="F367">
            <v>-622916.66655099997</v>
          </cell>
          <cell r="G367">
            <v>-4439.9269999999997</v>
          </cell>
          <cell r="H367">
            <v>2083.333333</v>
          </cell>
          <cell r="I367">
            <v>-6523.26</v>
          </cell>
          <cell r="J367">
            <v>-624999.99988400005</v>
          </cell>
          <cell r="K367">
            <v>-985660.10000000009</v>
          </cell>
        </row>
        <row r="368">
          <cell r="A368">
            <v>349</v>
          </cell>
          <cell r="B368">
            <v>54845</v>
          </cell>
          <cell r="C368">
            <v>54845</v>
          </cell>
          <cell r="D368" t="str">
            <v/>
          </cell>
          <cell r="E368">
            <v>30</v>
          </cell>
          <cell r="F368">
            <v>-624999.99988400005</v>
          </cell>
          <cell r="G368">
            <v>-4687.3670000000002</v>
          </cell>
          <cell r="H368">
            <v>2083.333333</v>
          </cell>
          <cell r="I368">
            <v>-6770.7</v>
          </cell>
          <cell r="J368">
            <v>-627083.33321700001</v>
          </cell>
          <cell r="K368">
            <v>-992430.8</v>
          </cell>
        </row>
        <row r="369">
          <cell r="A369">
            <v>350</v>
          </cell>
          <cell r="B369">
            <v>54873</v>
          </cell>
          <cell r="C369">
            <v>54873</v>
          </cell>
          <cell r="D369" t="str">
            <v/>
          </cell>
          <cell r="E369">
            <v>30</v>
          </cell>
          <cell r="F369">
            <v>-627083.33321700001</v>
          </cell>
          <cell r="G369">
            <v>-4710.1670000000004</v>
          </cell>
          <cell r="H369">
            <v>2083.333333</v>
          </cell>
          <cell r="I369">
            <v>-6793.5</v>
          </cell>
          <cell r="J369">
            <v>-629166.66654999997</v>
          </cell>
          <cell r="K369">
            <v>-999224.3</v>
          </cell>
        </row>
        <row r="370">
          <cell r="A370">
            <v>351</v>
          </cell>
          <cell r="B370">
            <v>54904</v>
          </cell>
          <cell r="C370">
            <v>54904</v>
          </cell>
          <cell r="D370" t="str">
            <v/>
          </cell>
          <cell r="E370">
            <v>30</v>
          </cell>
          <cell r="F370">
            <v>-629166.66654999997</v>
          </cell>
          <cell r="G370">
            <v>-4732.6670000000004</v>
          </cell>
          <cell r="H370">
            <v>2083.333333</v>
          </cell>
          <cell r="I370">
            <v>-6816</v>
          </cell>
          <cell r="J370">
            <v>-631249.99988300004</v>
          </cell>
          <cell r="K370">
            <v>-1006040.3</v>
          </cell>
        </row>
        <row r="371">
          <cell r="A371">
            <v>352</v>
          </cell>
          <cell r="B371">
            <v>54934</v>
          </cell>
          <cell r="C371">
            <v>54934</v>
          </cell>
          <cell r="D371" t="str">
            <v/>
          </cell>
          <cell r="E371">
            <v>30</v>
          </cell>
          <cell r="F371">
            <v>-631249.99988300004</v>
          </cell>
          <cell r="G371">
            <v>-4755.1670000000004</v>
          </cell>
          <cell r="H371">
            <v>2083.333333</v>
          </cell>
          <cell r="I371">
            <v>-6838.5</v>
          </cell>
          <cell r="J371">
            <v>-633333.333216</v>
          </cell>
          <cell r="K371">
            <v>-1012878.8</v>
          </cell>
        </row>
        <row r="372">
          <cell r="A372">
            <v>353</v>
          </cell>
          <cell r="B372">
            <v>54966</v>
          </cell>
          <cell r="C372">
            <v>54965</v>
          </cell>
          <cell r="D372">
            <v>1</v>
          </cell>
          <cell r="E372">
            <v>31</v>
          </cell>
          <cell r="F372">
            <v>-633333.333216</v>
          </cell>
          <cell r="G372">
            <v>-5006.3670000000002</v>
          </cell>
          <cell r="H372">
            <v>2083.333333</v>
          </cell>
          <cell r="I372">
            <v>-7089.7</v>
          </cell>
          <cell r="J372">
            <v>-635416.66654899996</v>
          </cell>
          <cell r="K372">
            <v>-1019968.5</v>
          </cell>
        </row>
        <row r="373">
          <cell r="A373">
            <v>354</v>
          </cell>
          <cell r="B373">
            <v>54995</v>
          </cell>
          <cell r="C373">
            <v>54995</v>
          </cell>
          <cell r="D373" t="str">
            <v/>
          </cell>
          <cell r="E373">
            <v>29</v>
          </cell>
          <cell r="F373">
            <v>-635416.66654899996</v>
          </cell>
          <cell r="G373">
            <v>-4571.0069999999996</v>
          </cell>
          <cell r="H373">
            <v>2083.333333</v>
          </cell>
          <cell r="I373">
            <v>-6654.34</v>
          </cell>
          <cell r="J373">
            <v>-637499.99988200003</v>
          </cell>
          <cell r="K373">
            <v>-1026622.84</v>
          </cell>
        </row>
        <row r="374">
          <cell r="A374">
            <v>355</v>
          </cell>
          <cell r="B374">
            <v>55026</v>
          </cell>
          <cell r="C374">
            <v>55026</v>
          </cell>
          <cell r="D374" t="str">
            <v/>
          </cell>
          <cell r="E374">
            <v>30</v>
          </cell>
          <cell r="F374">
            <v>-637499.99988200003</v>
          </cell>
          <cell r="G374">
            <v>-4822.9669999999996</v>
          </cell>
          <cell r="H374">
            <v>2083.333333</v>
          </cell>
          <cell r="I374">
            <v>-6906.3</v>
          </cell>
          <cell r="J374">
            <v>-639583.33321499999</v>
          </cell>
          <cell r="K374">
            <v>-1033529.14</v>
          </cell>
        </row>
        <row r="375">
          <cell r="A375">
            <v>356</v>
          </cell>
          <cell r="B375">
            <v>55057</v>
          </cell>
          <cell r="C375">
            <v>55057</v>
          </cell>
          <cell r="D375" t="str">
            <v/>
          </cell>
          <cell r="E375">
            <v>30</v>
          </cell>
          <cell r="F375">
            <v>-639583.33321499999</v>
          </cell>
          <cell r="G375">
            <v>-4845.4669999999996</v>
          </cell>
          <cell r="H375">
            <v>2083.333333</v>
          </cell>
          <cell r="I375">
            <v>-6928.8</v>
          </cell>
          <cell r="J375">
            <v>-641666.66654799995</v>
          </cell>
          <cell r="K375">
            <v>-1040457.9400000001</v>
          </cell>
        </row>
        <row r="376">
          <cell r="A376">
            <v>357</v>
          </cell>
          <cell r="B376">
            <v>55087</v>
          </cell>
          <cell r="C376">
            <v>55087</v>
          </cell>
          <cell r="D376" t="str">
            <v/>
          </cell>
          <cell r="E376">
            <v>30</v>
          </cell>
          <cell r="F376">
            <v>-641666.66654799995</v>
          </cell>
          <cell r="G376">
            <v>-4867.9669999999996</v>
          </cell>
          <cell r="H376">
            <v>2083.333333</v>
          </cell>
          <cell r="I376">
            <v>-6951.3</v>
          </cell>
          <cell r="J376">
            <v>-643749.99988100003</v>
          </cell>
          <cell r="K376">
            <v>-1047409.2400000001</v>
          </cell>
        </row>
        <row r="377">
          <cell r="A377">
            <v>358</v>
          </cell>
          <cell r="B377">
            <v>55118</v>
          </cell>
          <cell r="C377">
            <v>55118</v>
          </cell>
          <cell r="D377" t="str">
            <v/>
          </cell>
          <cell r="E377">
            <v>30</v>
          </cell>
          <cell r="F377">
            <v>-643749.99988100003</v>
          </cell>
          <cell r="G377">
            <v>-4890.7669999999998</v>
          </cell>
          <cell r="H377">
            <v>2083.333333</v>
          </cell>
          <cell r="I377">
            <v>-6974.1</v>
          </cell>
          <cell r="J377">
            <v>-645833.33321399998</v>
          </cell>
          <cell r="K377">
            <v>-1054383.3400000001</v>
          </cell>
        </row>
        <row r="378">
          <cell r="A378">
            <v>359</v>
          </cell>
          <cell r="B378">
            <v>55148</v>
          </cell>
          <cell r="C378">
            <v>55148</v>
          </cell>
          <cell r="D378" t="str">
            <v/>
          </cell>
          <cell r="E378">
            <v>30</v>
          </cell>
          <cell r="F378">
            <v>-645833.33321399998</v>
          </cell>
          <cell r="G378">
            <v>-4913.2669999999998</v>
          </cell>
          <cell r="H378">
            <v>2083.333333</v>
          </cell>
          <cell r="I378">
            <v>-6996.6</v>
          </cell>
          <cell r="J378">
            <v>-647916.66654699994</v>
          </cell>
          <cell r="K378">
            <v>-1061379.9400000002</v>
          </cell>
        </row>
        <row r="379">
          <cell r="A379">
            <v>360</v>
          </cell>
          <cell r="B379">
            <v>55179</v>
          </cell>
          <cell r="C379">
            <v>55179</v>
          </cell>
          <cell r="D379" t="str">
            <v/>
          </cell>
          <cell r="E379">
            <v>30</v>
          </cell>
          <cell r="F379">
            <v>-647916.66654699994</v>
          </cell>
          <cell r="G379">
            <v>-4935.7669999999998</v>
          </cell>
          <cell r="H379">
            <v>2083.333333</v>
          </cell>
          <cell r="I379">
            <v>-7019.1</v>
          </cell>
          <cell r="J379">
            <v>-649999.99988000002</v>
          </cell>
          <cell r="K379">
            <v>-1068399.0400000003</v>
          </cell>
        </row>
        <row r="380">
          <cell r="A380">
            <v>361</v>
          </cell>
          <cell r="B380">
            <v>55211</v>
          </cell>
          <cell r="C380">
            <v>55210</v>
          </cell>
          <cell r="D380">
            <v>1</v>
          </cell>
          <cell r="E380">
            <v>31</v>
          </cell>
          <cell r="F380">
            <v>-649999.99988000002</v>
          </cell>
          <cell r="G380">
            <v>-5192.9870000000001</v>
          </cell>
          <cell r="H380">
            <v>2083.333333</v>
          </cell>
          <cell r="I380">
            <v>-7276.32</v>
          </cell>
          <cell r="J380">
            <v>-652083.33321299998</v>
          </cell>
          <cell r="K380">
            <v>-1075675.3600000003</v>
          </cell>
        </row>
        <row r="381">
          <cell r="A381">
            <v>362</v>
          </cell>
          <cell r="B381">
            <v>55239</v>
          </cell>
          <cell r="C381">
            <v>55238</v>
          </cell>
          <cell r="D381">
            <v>1</v>
          </cell>
          <cell r="E381">
            <v>30</v>
          </cell>
          <cell r="F381">
            <v>-652083.33321299998</v>
          </cell>
          <cell r="G381">
            <v>-4980.7669999999998</v>
          </cell>
          <cell r="H381">
            <v>2083.333333</v>
          </cell>
          <cell r="I381">
            <v>-7064.1</v>
          </cell>
          <cell r="J381">
            <v>-654166.66654600005</v>
          </cell>
          <cell r="K381">
            <v>-1082739.4600000004</v>
          </cell>
        </row>
        <row r="382">
          <cell r="A382">
            <v>363</v>
          </cell>
          <cell r="B382">
            <v>55269</v>
          </cell>
          <cell r="C382">
            <v>55269</v>
          </cell>
          <cell r="D382" t="str">
            <v/>
          </cell>
          <cell r="E382">
            <v>29</v>
          </cell>
          <cell r="F382">
            <v>-654166.66654600005</v>
          </cell>
          <cell r="G382">
            <v>-4767.3370000000004</v>
          </cell>
          <cell r="H382">
            <v>2083.333333</v>
          </cell>
          <cell r="I382">
            <v>-6850.67</v>
          </cell>
          <cell r="J382">
            <v>-656249.99987900001</v>
          </cell>
          <cell r="K382">
            <v>-1089590.1300000004</v>
          </cell>
        </row>
        <row r="383">
          <cell r="A383">
            <v>364</v>
          </cell>
          <cell r="B383">
            <v>55299</v>
          </cell>
          <cell r="C383">
            <v>55299</v>
          </cell>
          <cell r="D383" t="str">
            <v/>
          </cell>
          <cell r="E383">
            <v>30</v>
          </cell>
          <cell r="F383">
            <v>-656249.99987900001</v>
          </cell>
          <cell r="G383">
            <v>-5026.067</v>
          </cell>
          <cell r="H383">
            <v>2083.333333</v>
          </cell>
          <cell r="I383">
            <v>-7109.4</v>
          </cell>
          <cell r="J383">
            <v>-658333.33321199997</v>
          </cell>
          <cell r="K383">
            <v>-1096699.5300000003</v>
          </cell>
        </row>
        <row r="384">
          <cell r="A384">
            <v>365</v>
          </cell>
          <cell r="B384">
            <v>55330</v>
          </cell>
          <cell r="C384">
            <v>55330</v>
          </cell>
          <cell r="D384" t="str">
            <v/>
          </cell>
          <cell r="E384">
            <v>30</v>
          </cell>
          <cell r="F384">
            <v>-658333.33321199997</v>
          </cell>
          <cell r="G384">
            <v>-5048.567</v>
          </cell>
          <cell r="H384">
            <v>2083.333333</v>
          </cell>
          <cell r="I384">
            <v>-7131.9</v>
          </cell>
          <cell r="J384">
            <v>-660416.66654500004</v>
          </cell>
          <cell r="K384">
            <v>-1103831.4300000002</v>
          </cell>
        </row>
        <row r="385">
          <cell r="A385">
            <v>366</v>
          </cell>
          <cell r="B385">
            <v>55360</v>
          </cell>
          <cell r="C385">
            <v>55360</v>
          </cell>
          <cell r="D385" t="str">
            <v/>
          </cell>
          <cell r="E385">
            <v>30</v>
          </cell>
          <cell r="F385">
            <v>-660416.66654500004</v>
          </cell>
          <cell r="G385">
            <v>-5071.067</v>
          </cell>
          <cell r="H385">
            <v>2083.333333</v>
          </cell>
          <cell r="I385">
            <v>-7154.4</v>
          </cell>
          <cell r="J385">
            <v>-662499.999878</v>
          </cell>
          <cell r="K385">
            <v>-1110985.83</v>
          </cell>
        </row>
        <row r="386">
          <cell r="A386">
            <v>367</v>
          </cell>
          <cell r="B386">
            <v>55391</v>
          </cell>
          <cell r="C386">
            <v>55391</v>
          </cell>
          <cell r="D386" t="str">
            <v/>
          </cell>
          <cell r="E386">
            <v>30</v>
          </cell>
          <cell r="F386">
            <v>-662499.999878</v>
          </cell>
          <cell r="G386">
            <v>-5093.8670000000002</v>
          </cell>
          <cell r="H386">
            <v>2083.333333</v>
          </cell>
          <cell r="I386">
            <v>-7177.2000000000007</v>
          </cell>
          <cell r="J386">
            <v>-664583.33321099996</v>
          </cell>
          <cell r="K386">
            <v>-1118163.03</v>
          </cell>
        </row>
        <row r="387">
          <cell r="A387">
            <v>368</v>
          </cell>
          <cell r="B387">
            <v>55422</v>
          </cell>
          <cell r="C387">
            <v>55422</v>
          </cell>
          <cell r="D387" t="str">
            <v/>
          </cell>
          <cell r="E387">
            <v>30</v>
          </cell>
          <cell r="F387">
            <v>-664583.33321099996</v>
          </cell>
          <cell r="G387">
            <v>-5116.3670000000002</v>
          </cell>
          <cell r="H387">
            <v>2083.333333</v>
          </cell>
          <cell r="I387">
            <v>-7199.7000000000007</v>
          </cell>
          <cell r="J387">
            <v>-666666.66654400004</v>
          </cell>
          <cell r="K387">
            <v>-1125362.73</v>
          </cell>
        </row>
        <row r="388">
          <cell r="A388">
            <v>369</v>
          </cell>
          <cell r="B388">
            <v>55452</v>
          </cell>
          <cell r="C388">
            <v>55452</v>
          </cell>
          <cell r="D388" t="str">
            <v/>
          </cell>
          <cell r="E388">
            <v>30</v>
          </cell>
          <cell r="F388">
            <v>-666666.66654400004</v>
          </cell>
          <cell r="G388">
            <v>-5138.8670000000002</v>
          </cell>
          <cell r="H388">
            <v>2083.333333</v>
          </cell>
          <cell r="I388">
            <v>-7222.2000000000007</v>
          </cell>
          <cell r="J388">
            <v>-668749.99987699999</v>
          </cell>
          <cell r="K388">
            <v>-1132584.93</v>
          </cell>
        </row>
        <row r="389">
          <cell r="A389">
            <v>370</v>
          </cell>
          <cell r="B389">
            <v>55484</v>
          </cell>
          <cell r="C389">
            <v>55483</v>
          </cell>
          <cell r="D389">
            <v>1</v>
          </cell>
          <cell r="E389">
            <v>31</v>
          </cell>
          <cell r="F389">
            <v>-668749.99987699999</v>
          </cell>
          <cell r="G389">
            <v>-5402.857</v>
          </cell>
          <cell r="H389">
            <v>2083.333333</v>
          </cell>
          <cell r="I389">
            <v>-7486.1900000000005</v>
          </cell>
          <cell r="J389">
            <v>-670833.33320999995</v>
          </cell>
          <cell r="K389">
            <v>-1140071.1199999999</v>
          </cell>
        </row>
        <row r="390">
          <cell r="A390">
            <v>371</v>
          </cell>
          <cell r="B390">
            <v>55513</v>
          </cell>
          <cell r="C390">
            <v>55513</v>
          </cell>
          <cell r="D390" t="str">
            <v/>
          </cell>
          <cell r="E390">
            <v>29</v>
          </cell>
          <cell r="F390">
            <v>-670833.33320999995</v>
          </cell>
          <cell r="G390">
            <v>-4941.9170000000004</v>
          </cell>
          <cell r="H390">
            <v>2083.333333</v>
          </cell>
          <cell r="I390">
            <v>-7025.25</v>
          </cell>
          <cell r="J390">
            <v>-672916.66654300003</v>
          </cell>
          <cell r="K390">
            <v>-1147096.3699999999</v>
          </cell>
        </row>
        <row r="391">
          <cell r="A391">
            <v>372</v>
          </cell>
          <cell r="B391">
            <v>55544</v>
          </cell>
          <cell r="C391">
            <v>55544</v>
          </cell>
          <cell r="D391" t="str">
            <v/>
          </cell>
          <cell r="E391">
            <v>30</v>
          </cell>
          <cell r="F391">
            <v>-672916.66654300003</v>
          </cell>
          <cell r="G391">
            <v>-5206.6670000000004</v>
          </cell>
          <cell r="H391">
            <v>2083.333333</v>
          </cell>
          <cell r="I391">
            <v>-7290</v>
          </cell>
          <cell r="J391">
            <v>-674999.99987599999</v>
          </cell>
          <cell r="K391">
            <v>-1154386.3699999999</v>
          </cell>
        </row>
        <row r="392">
          <cell r="A392">
            <v>373</v>
          </cell>
          <cell r="B392">
            <v>55575</v>
          </cell>
          <cell r="C392">
            <v>55575</v>
          </cell>
          <cell r="D392" t="str">
            <v/>
          </cell>
          <cell r="E392">
            <v>30</v>
          </cell>
          <cell r="F392">
            <v>-674999.99987599999</v>
          </cell>
          <cell r="G392">
            <v>-5229.1670000000004</v>
          </cell>
          <cell r="H392">
            <v>2083.333333</v>
          </cell>
          <cell r="I392">
            <v>-7312.5</v>
          </cell>
          <cell r="J392">
            <v>-677083.33320899995</v>
          </cell>
          <cell r="K392">
            <v>-1161698.8699999999</v>
          </cell>
        </row>
        <row r="393">
          <cell r="A393">
            <v>374</v>
          </cell>
          <cell r="B393">
            <v>55604</v>
          </cell>
          <cell r="C393">
            <v>55604</v>
          </cell>
          <cell r="D393" t="str">
            <v/>
          </cell>
          <cell r="E393">
            <v>30</v>
          </cell>
          <cell r="F393">
            <v>-677083.33320899995</v>
          </cell>
          <cell r="G393">
            <v>-5251.6670000000004</v>
          </cell>
          <cell r="H393">
            <v>2083.333333</v>
          </cell>
          <cell r="I393">
            <v>-7335</v>
          </cell>
          <cell r="J393">
            <v>-679166.66654200002</v>
          </cell>
          <cell r="K393">
            <v>-1169033.8699999999</v>
          </cell>
        </row>
        <row r="394">
          <cell r="A394">
            <v>375</v>
          </cell>
          <cell r="B394">
            <v>55635</v>
          </cell>
          <cell r="C394">
            <v>55635</v>
          </cell>
          <cell r="D394" t="str">
            <v/>
          </cell>
          <cell r="E394">
            <v>30</v>
          </cell>
          <cell r="F394">
            <v>-679166.66654200002</v>
          </cell>
          <cell r="G394">
            <v>-5274.1670000000004</v>
          </cell>
          <cell r="H394">
            <v>2083.333333</v>
          </cell>
          <cell r="I394">
            <v>-7357.5</v>
          </cell>
          <cell r="J394">
            <v>-681249.99987499998</v>
          </cell>
          <cell r="K394">
            <v>-1176391.3699999999</v>
          </cell>
        </row>
        <row r="395">
          <cell r="A395">
            <v>376</v>
          </cell>
          <cell r="B395">
            <v>55666</v>
          </cell>
          <cell r="C395">
            <v>55665</v>
          </cell>
          <cell r="D395">
            <v>1</v>
          </cell>
          <cell r="E395">
            <v>31</v>
          </cell>
          <cell r="F395">
            <v>-681249.99987499998</v>
          </cell>
          <cell r="G395">
            <v>-5542.9769999999999</v>
          </cell>
          <cell r="H395">
            <v>2083.333333</v>
          </cell>
          <cell r="I395">
            <v>-7626.3099999999995</v>
          </cell>
          <cell r="J395">
            <v>-683333.33320800005</v>
          </cell>
          <cell r="K395">
            <v>-1184017.68</v>
          </cell>
        </row>
        <row r="396">
          <cell r="A396">
            <v>377</v>
          </cell>
          <cell r="B396">
            <v>55696</v>
          </cell>
          <cell r="C396">
            <v>55696</v>
          </cell>
          <cell r="D396" t="str">
            <v/>
          </cell>
          <cell r="E396">
            <v>29</v>
          </cell>
          <cell r="F396">
            <v>-683333.33320800005</v>
          </cell>
          <cell r="G396">
            <v>-5072.7070000000003</v>
          </cell>
          <cell r="H396">
            <v>2083.333333</v>
          </cell>
          <cell r="I396">
            <v>-7156.04</v>
          </cell>
          <cell r="J396">
            <v>-685416.66654100001</v>
          </cell>
          <cell r="K396">
            <v>-1191173.72</v>
          </cell>
        </row>
        <row r="397">
          <cell r="A397">
            <v>378</v>
          </cell>
          <cell r="B397">
            <v>55726</v>
          </cell>
          <cell r="C397">
            <v>55726</v>
          </cell>
          <cell r="D397" t="str">
            <v/>
          </cell>
          <cell r="E397">
            <v>30</v>
          </cell>
          <cell r="F397">
            <v>-685416.66654100001</v>
          </cell>
          <cell r="G397">
            <v>-5341.9669999999996</v>
          </cell>
          <cell r="H397">
            <v>2083.333333</v>
          </cell>
          <cell r="I397">
            <v>-7425.2999999999993</v>
          </cell>
          <cell r="J397">
            <v>-687499.99987399997</v>
          </cell>
          <cell r="K397">
            <v>-1198599.02</v>
          </cell>
        </row>
        <row r="398">
          <cell r="A398">
            <v>379</v>
          </cell>
          <cell r="B398">
            <v>55757</v>
          </cell>
          <cell r="C398">
            <v>55757</v>
          </cell>
          <cell r="D398" t="str">
            <v/>
          </cell>
          <cell r="E398">
            <v>30</v>
          </cell>
          <cell r="F398">
            <v>-687499.99987399997</v>
          </cell>
          <cell r="G398">
            <v>-5364.4669999999996</v>
          </cell>
          <cell r="H398">
            <v>2083.333333</v>
          </cell>
          <cell r="I398">
            <v>-7447.7999999999993</v>
          </cell>
          <cell r="J398">
            <v>-689583.33320700005</v>
          </cell>
          <cell r="K398">
            <v>-1206046.82</v>
          </cell>
        </row>
        <row r="399">
          <cell r="A399">
            <v>380</v>
          </cell>
          <cell r="B399">
            <v>55788</v>
          </cell>
          <cell r="C399">
            <v>55788</v>
          </cell>
          <cell r="D399" t="str">
            <v/>
          </cell>
          <cell r="E399">
            <v>30</v>
          </cell>
          <cell r="F399">
            <v>-689583.33320700005</v>
          </cell>
          <cell r="G399">
            <v>-5387.2669999999998</v>
          </cell>
          <cell r="H399">
            <v>2083.333333</v>
          </cell>
          <cell r="I399">
            <v>-7470.6</v>
          </cell>
          <cell r="J399">
            <v>-691666.66654000001</v>
          </cell>
          <cell r="K399">
            <v>-1213517.4200000002</v>
          </cell>
        </row>
        <row r="400">
          <cell r="A400">
            <v>381</v>
          </cell>
          <cell r="B400">
            <v>55818</v>
          </cell>
          <cell r="C400">
            <v>55818</v>
          </cell>
          <cell r="D400" t="str">
            <v/>
          </cell>
          <cell r="E400">
            <v>30</v>
          </cell>
          <cell r="F400">
            <v>-691666.66654000001</v>
          </cell>
          <cell r="G400">
            <v>-5409.7669999999998</v>
          </cell>
          <cell r="H400">
            <v>2083.333333</v>
          </cell>
          <cell r="I400">
            <v>-7493.1</v>
          </cell>
          <cell r="J400">
            <v>-693749.99987299996</v>
          </cell>
          <cell r="K400">
            <v>-1221010.5200000003</v>
          </cell>
        </row>
        <row r="401">
          <cell r="A401">
            <v>382</v>
          </cell>
          <cell r="B401">
            <v>55849</v>
          </cell>
          <cell r="C401">
            <v>55849</v>
          </cell>
          <cell r="D401" t="str">
            <v/>
          </cell>
          <cell r="E401">
            <v>30</v>
          </cell>
          <cell r="F401">
            <v>-693749.99987299996</v>
          </cell>
          <cell r="G401">
            <v>-5432.2669999999998</v>
          </cell>
          <cell r="H401">
            <v>2083.333333</v>
          </cell>
          <cell r="I401">
            <v>-7515.6</v>
          </cell>
          <cell r="J401">
            <v>-695833.33320600004</v>
          </cell>
          <cell r="K401">
            <v>-1228526.1200000003</v>
          </cell>
        </row>
        <row r="402">
          <cell r="A402">
            <v>383</v>
          </cell>
          <cell r="B402">
            <v>55879</v>
          </cell>
          <cell r="C402">
            <v>55879</v>
          </cell>
          <cell r="D402" t="str">
            <v/>
          </cell>
          <cell r="E402">
            <v>30</v>
          </cell>
          <cell r="F402">
            <v>-695833.33320600004</v>
          </cell>
          <cell r="G402">
            <v>-5454.7669999999998</v>
          </cell>
          <cell r="H402">
            <v>2083.333333</v>
          </cell>
          <cell r="I402">
            <v>-7538.1</v>
          </cell>
          <cell r="J402">
            <v>-697916.666539</v>
          </cell>
          <cell r="K402">
            <v>-1236064.2200000004</v>
          </cell>
        </row>
        <row r="403">
          <cell r="A403">
            <v>384</v>
          </cell>
          <cell r="B403">
            <v>55911</v>
          </cell>
          <cell r="C403">
            <v>55910</v>
          </cell>
          <cell r="D403">
            <v>1</v>
          </cell>
          <cell r="E403">
            <v>31</v>
          </cell>
          <cell r="F403">
            <v>-697916.666539</v>
          </cell>
          <cell r="G403">
            <v>-5729.5969999999998</v>
          </cell>
          <cell r="H403">
            <v>2083.333333</v>
          </cell>
          <cell r="I403">
            <v>-7812.93</v>
          </cell>
          <cell r="J403">
            <v>-699999.99987199996</v>
          </cell>
          <cell r="K403">
            <v>-1243877.1500000004</v>
          </cell>
        </row>
        <row r="404">
          <cell r="A404">
            <v>385</v>
          </cell>
          <cell r="B404">
            <v>55941</v>
          </cell>
          <cell r="C404">
            <v>55941</v>
          </cell>
          <cell r="D404" t="str">
            <v/>
          </cell>
          <cell r="E404">
            <v>29</v>
          </cell>
          <cell r="F404">
            <v>-699999.99987199996</v>
          </cell>
          <cell r="G404">
            <v>-5247.2870000000003</v>
          </cell>
          <cell r="H404">
            <v>2083.333333</v>
          </cell>
          <cell r="I404">
            <v>-7330.62</v>
          </cell>
          <cell r="J404">
            <v>-702083.33320500003</v>
          </cell>
          <cell r="K404">
            <v>-1251207.7700000005</v>
          </cell>
        </row>
        <row r="405">
          <cell r="A405">
            <v>386</v>
          </cell>
          <cell r="B405">
            <v>55969</v>
          </cell>
          <cell r="C405">
            <v>55969</v>
          </cell>
          <cell r="D405" t="str">
            <v/>
          </cell>
          <cell r="E405">
            <v>30</v>
          </cell>
          <cell r="F405">
            <v>-702083.33320500003</v>
          </cell>
          <cell r="G405">
            <v>-5522.567</v>
          </cell>
          <cell r="H405">
            <v>2083.333333</v>
          </cell>
          <cell r="I405">
            <v>-7605.9</v>
          </cell>
          <cell r="J405">
            <v>-704166.66653799999</v>
          </cell>
          <cell r="K405">
            <v>-1258813.6700000004</v>
          </cell>
        </row>
        <row r="406">
          <cell r="A406">
            <v>387</v>
          </cell>
          <cell r="B406">
            <v>56000</v>
          </cell>
          <cell r="C406">
            <v>56000</v>
          </cell>
          <cell r="D406" t="str">
            <v/>
          </cell>
          <cell r="E406">
            <v>30</v>
          </cell>
          <cell r="F406">
            <v>-704166.66653799999</v>
          </cell>
          <cell r="G406">
            <v>-5545.067</v>
          </cell>
          <cell r="H406">
            <v>2083.333333</v>
          </cell>
          <cell r="I406">
            <v>-7628.4</v>
          </cell>
          <cell r="J406">
            <v>-706249.99987099995</v>
          </cell>
          <cell r="K406">
            <v>-1266442.0700000003</v>
          </cell>
        </row>
        <row r="407">
          <cell r="A407">
            <v>388</v>
          </cell>
          <cell r="B407">
            <v>56030</v>
          </cell>
          <cell r="C407">
            <v>56030</v>
          </cell>
          <cell r="D407" t="str">
            <v/>
          </cell>
          <cell r="E407">
            <v>30</v>
          </cell>
          <cell r="F407">
            <v>-706249.99987099995</v>
          </cell>
          <cell r="G407">
            <v>-5567.567</v>
          </cell>
          <cell r="H407">
            <v>2083.333333</v>
          </cell>
          <cell r="I407">
            <v>-7650.9</v>
          </cell>
          <cell r="J407">
            <v>-708333.33320400002</v>
          </cell>
          <cell r="K407">
            <v>-1274092.9700000002</v>
          </cell>
        </row>
        <row r="408">
          <cell r="A408">
            <v>389</v>
          </cell>
          <cell r="B408">
            <v>56061</v>
          </cell>
          <cell r="C408">
            <v>56061</v>
          </cell>
          <cell r="D408" t="str">
            <v/>
          </cell>
          <cell r="E408">
            <v>30</v>
          </cell>
          <cell r="F408">
            <v>-708333.33320400002</v>
          </cell>
          <cell r="G408">
            <v>-5590.3670000000002</v>
          </cell>
          <cell r="H408">
            <v>2083.333333</v>
          </cell>
          <cell r="I408">
            <v>-7673.7</v>
          </cell>
          <cell r="J408">
            <v>-710416.66653699998</v>
          </cell>
          <cell r="K408">
            <v>-1281766.6700000002</v>
          </cell>
        </row>
        <row r="409">
          <cell r="A409">
            <v>390</v>
          </cell>
          <cell r="B409">
            <v>56091</v>
          </cell>
          <cell r="C409">
            <v>56091</v>
          </cell>
          <cell r="D409" t="str">
            <v/>
          </cell>
          <cell r="E409">
            <v>30</v>
          </cell>
          <cell r="F409">
            <v>-710416.66653699998</v>
          </cell>
          <cell r="G409">
            <v>-5612.8670000000002</v>
          </cell>
          <cell r="H409">
            <v>2083.333333</v>
          </cell>
          <cell r="I409">
            <v>-7696.2000000000007</v>
          </cell>
          <cell r="J409">
            <v>-712499.99987000006</v>
          </cell>
          <cell r="K409">
            <v>-1289462.8700000001</v>
          </cell>
        </row>
        <row r="410">
          <cell r="A410">
            <v>391</v>
          </cell>
          <cell r="B410">
            <v>56122</v>
          </cell>
          <cell r="C410">
            <v>56122</v>
          </cell>
          <cell r="D410" t="str">
            <v/>
          </cell>
          <cell r="E410">
            <v>30</v>
          </cell>
          <cell r="F410">
            <v>-712499.99987000006</v>
          </cell>
          <cell r="G410">
            <v>-5635.3670000000002</v>
          </cell>
          <cell r="H410">
            <v>2083.333333</v>
          </cell>
          <cell r="I410">
            <v>-7718.7000000000007</v>
          </cell>
          <cell r="J410">
            <v>-714583.33320300002</v>
          </cell>
          <cell r="K410">
            <v>-1297181.57</v>
          </cell>
        </row>
        <row r="411">
          <cell r="A411">
            <v>392</v>
          </cell>
          <cell r="B411">
            <v>56153</v>
          </cell>
          <cell r="C411">
            <v>56153</v>
          </cell>
          <cell r="D411" t="str">
            <v/>
          </cell>
          <cell r="E411">
            <v>30</v>
          </cell>
          <cell r="F411">
            <v>-714583.33320300002</v>
          </cell>
          <cell r="G411">
            <v>-5657.8670000000002</v>
          </cell>
          <cell r="H411">
            <v>2083.333333</v>
          </cell>
          <cell r="I411">
            <v>-7741.2000000000007</v>
          </cell>
          <cell r="J411">
            <v>-716666.66653599998</v>
          </cell>
          <cell r="K411">
            <v>-1304922.77</v>
          </cell>
        </row>
        <row r="412">
          <cell r="A412">
            <v>393</v>
          </cell>
          <cell r="B412">
            <v>56184</v>
          </cell>
          <cell r="C412">
            <v>56183</v>
          </cell>
          <cell r="D412">
            <v>1</v>
          </cell>
          <cell r="E412">
            <v>31</v>
          </cell>
          <cell r="F412">
            <v>-716666.66653599998</v>
          </cell>
          <cell r="G412">
            <v>-5939.4669999999996</v>
          </cell>
          <cell r="H412">
            <v>2083.333333</v>
          </cell>
          <cell r="I412">
            <v>-8022.8</v>
          </cell>
          <cell r="J412">
            <v>-718749.99986900005</v>
          </cell>
          <cell r="K412">
            <v>-1312945.57</v>
          </cell>
        </row>
        <row r="413">
          <cell r="A413">
            <v>394</v>
          </cell>
          <cell r="B413">
            <v>56214</v>
          </cell>
          <cell r="C413">
            <v>56214</v>
          </cell>
          <cell r="D413" t="str">
            <v/>
          </cell>
          <cell r="E413">
            <v>29</v>
          </cell>
          <cell r="F413">
            <v>-718749.99986900005</v>
          </cell>
          <cell r="G413">
            <v>-5443.6170000000002</v>
          </cell>
          <cell r="H413">
            <v>2083.333333</v>
          </cell>
          <cell r="I413">
            <v>-7526.9500000000007</v>
          </cell>
          <cell r="J413">
            <v>-720833.33320200001</v>
          </cell>
          <cell r="K413">
            <v>-1320472.52</v>
          </cell>
        </row>
        <row r="414">
          <cell r="A414">
            <v>395</v>
          </cell>
          <cell r="B414">
            <v>56244</v>
          </cell>
          <cell r="C414">
            <v>56244</v>
          </cell>
          <cell r="D414" t="str">
            <v/>
          </cell>
          <cell r="E414">
            <v>30</v>
          </cell>
          <cell r="F414">
            <v>-720833.33320200001</v>
          </cell>
          <cell r="G414">
            <v>-5725.6670000000004</v>
          </cell>
          <cell r="H414">
            <v>2083.333333</v>
          </cell>
          <cell r="I414">
            <v>-7809</v>
          </cell>
          <cell r="J414">
            <v>-722916.66653499997</v>
          </cell>
          <cell r="K414">
            <v>-1328281.52</v>
          </cell>
        </row>
        <row r="415">
          <cell r="A415">
            <v>396</v>
          </cell>
          <cell r="B415">
            <v>56275</v>
          </cell>
          <cell r="C415">
            <v>56275</v>
          </cell>
          <cell r="D415" t="str">
            <v/>
          </cell>
          <cell r="E415">
            <v>30</v>
          </cell>
          <cell r="F415">
            <v>-722916.66653499997</v>
          </cell>
          <cell r="G415">
            <v>-5748.1670000000004</v>
          </cell>
          <cell r="H415">
            <v>2083.333333</v>
          </cell>
          <cell r="I415">
            <v>-7831.5</v>
          </cell>
          <cell r="J415">
            <v>-724999.99986800004</v>
          </cell>
          <cell r="K415">
            <v>-1336113.02</v>
          </cell>
        </row>
        <row r="416">
          <cell r="A416">
            <v>397</v>
          </cell>
          <cell r="B416">
            <v>56306</v>
          </cell>
          <cell r="C416">
            <v>56306</v>
          </cell>
          <cell r="D416" t="str">
            <v/>
          </cell>
          <cell r="E416">
            <v>30</v>
          </cell>
          <cell r="F416">
            <v>-724999.99986800004</v>
          </cell>
          <cell r="G416">
            <v>-5770.9669999999996</v>
          </cell>
          <cell r="H416">
            <v>2083.333333</v>
          </cell>
          <cell r="I416">
            <v>-7854.3</v>
          </cell>
          <cell r="J416">
            <v>-727083.333201</v>
          </cell>
          <cell r="K416">
            <v>-1343967.32</v>
          </cell>
        </row>
        <row r="417">
          <cell r="A417">
            <v>398</v>
          </cell>
          <cell r="B417">
            <v>56334</v>
          </cell>
          <cell r="C417">
            <v>56334</v>
          </cell>
          <cell r="D417" t="str">
            <v/>
          </cell>
          <cell r="E417">
            <v>30</v>
          </cell>
          <cell r="F417">
            <v>-727083.333201</v>
          </cell>
          <cell r="G417">
            <v>-5793.4669999999996</v>
          </cell>
          <cell r="H417">
            <v>2083.333333</v>
          </cell>
          <cell r="I417">
            <v>-7876.8</v>
          </cell>
          <cell r="J417">
            <v>-729166.66653399996</v>
          </cell>
          <cell r="K417">
            <v>-1351844.12</v>
          </cell>
        </row>
        <row r="418">
          <cell r="A418">
            <v>399</v>
          </cell>
          <cell r="B418">
            <v>56366</v>
          </cell>
          <cell r="C418">
            <v>56365</v>
          </cell>
          <cell r="D418">
            <v>1</v>
          </cell>
          <cell r="E418">
            <v>31</v>
          </cell>
          <cell r="F418">
            <v>-729166.66653399996</v>
          </cell>
          <cell r="G418">
            <v>-6079.277</v>
          </cell>
          <cell r="H418">
            <v>2083.333333</v>
          </cell>
          <cell r="I418">
            <v>-8162.61</v>
          </cell>
          <cell r="J418">
            <v>-731249.99986700004</v>
          </cell>
          <cell r="K418">
            <v>-1360006.7300000002</v>
          </cell>
        </row>
        <row r="419">
          <cell r="A419">
            <v>400</v>
          </cell>
          <cell r="B419">
            <v>56395</v>
          </cell>
          <cell r="C419">
            <v>56395</v>
          </cell>
          <cell r="D419" t="str">
            <v/>
          </cell>
          <cell r="E419">
            <v>29</v>
          </cell>
          <cell r="F419">
            <v>-731249.99986700004</v>
          </cell>
          <cell r="G419">
            <v>-5574.4070000000002</v>
          </cell>
          <cell r="H419">
            <v>2083.333333</v>
          </cell>
          <cell r="I419">
            <v>-7657.74</v>
          </cell>
          <cell r="J419">
            <v>-733333.33319999999</v>
          </cell>
          <cell r="K419">
            <v>-1367664.4700000002</v>
          </cell>
        </row>
        <row r="420">
          <cell r="A420">
            <v>401</v>
          </cell>
          <cell r="B420">
            <v>56426</v>
          </cell>
          <cell r="C420">
            <v>56426</v>
          </cell>
          <cell r="D420" t="str">
            <v/>
          </cell>
          <cell r="E420">
            <v>30</v>
          </cell>
          <cell r="F420">
            <v>-733333.33319999999</v>
          </cell>
          <cell r="G420">
            <v>-5860.9669999999996</v>
          </cell>
          <cell r="H420">
            <v>2083.333333</v>
          </cell>
          <cell r="I420">
            <v>-7944.3</v>
          </cell>
          <cell r="J420">
            <v>-735416.66653299995</v>
          </cell>
          <cell r="K420">
            <v>-1375608.7700000003</v>
          </cell>
        </row>
        <row r="421">
          <cell r="A421">
            <v>402</v>
          </cell>
          <cell r="B421">
            <v>56457</v>
          </cell>
          <cell r="C421">
            <v>56456</v>
          </cell>
          <cell r="D421">
            <v>1</v>
          </cell>
          <cell r="E421">
            <v>31</v>
          </cell>
          <cell r="F421">
            <v>-735416.66653299995</v>
          </cell>
          <cell r="G421">
            <v>-6149.3370000000004</v>
          </cell>
          <cell r="H421">
            <v>2083.333333</v>
          </cell>
          <cell r="I421">
            <v>-8232.67</v>
          </cell>
          <cell r="J421">
            <v>-737499.99986600003</v>
          </cell>
          <cell r="K421">
            <v>-1383841.4400000002</v>
          </cell>
        </row>
        <row r="422">
          <cell r="A422">
            <v>403</v>
          </cell>
          <cell r="B422">
            <v>56487</v>
          </cell>
          <cell r="C422">
            <v>56487</v>
          </cell>
          <cell r="D422" t="str">
            <v/>
          </cell>
          <cell r="E422">
            <v>29</v>
          </cell>
          <cell r="F422">
            <v>-737499.99986600003</v>
          </cell>
          <cell r="G422">
            <v>-5639.9470000000001</v>
          </cell>
          <cell r="H422">
            <v>2083.333333</v>
          </cell>
          <cell r="I422">
            <v>-7723.28</v>
          </cell>
          <cell r="J422">
            <v>-739583.33319899999</v>
          </cell>
          <cell r="K422">
            <v>-1391564.7200000002</v>
          </cell>
        </row>
        <row r="423">
          <cell r="A423">
            <v>404</v>
          </cell>
          <cell r="B423">
            <v>56518</v>
          </cell>
          <cell r="C423">
            <v>56518</v>
          </cell>
          <cell r="D423" t="str">
            <v/>
          </cell>
          <cell r="E423">
            <v>30</v>
          </cell>
          <cell r="F423">
            <v>-739583.33319899999</v>
          </cell>
          <cell r="G423">
            <v>-5928.7669999999998</v>
          </cell>
          <cell r="H423">
            <v>2083.333333</v>
          </cell>
          <cell r="I423">
            <v>-8012.0999999999995</v>
          </cell>
          <cell r="J423">
            <v>-741666.66653199994</v>
          </cell>
          <cell r="K423">
            <v>-1399576.8200000003</v>
          </cell>
        </row>
        <row r="424">
          <cell r="A424">
            <v>405</v>
          </cell>
          <cell r="B424">
            <v>56548</v>
          </cell>
          <cell r="C424">
            <v>56548</v>
          </cell>
          <cell r="D424" t="str">
            <v/>
          </cell>
          <cell r="E424">
            <v>30</v>
          </cell>
          <cell r="F424">
            <v>-741666.66653199994</v>
          </cell>
          <cell r="G424">
            <v>-5951.2669999999998</v>
          </cell>
          <cell r="H424">
            <v>2083.333333</v>
          </cell>
          <cell r="I424">
            <v>-8034.5999999999995</v>
          </cell>
          <cell r="J424">
            <v>-743749.99986500002</v>
          </cell>
          <cell r="K424">
            <v>-1407611.4200000004</v>
          </cell>
        </row>
        <row r="425">
          <cell r="A425">
            <v>406</v>
          </cell>
          <cell r="B425">
            <v>56579</v>
          </cell>
          <cell r="C425">
            <v>56579</v>
          </cell>
          <cell r="D425" t="str">
            <v/>
          </cell>
          <cell r="E425">
            <v>30</v>
          </cell>
          <cell r="F425">
            <v>-743749.99986500002</v>
          </cell>
          <cell r="G425">
            <v>-5974.067</v>
          </cell>
          <cell r="H425">
            <v>2083.333333</v>
          </cell>
          <cell r="I425">
            <v>-8057.4</v>
          </cell>
          <cell r="J425">
            <v>-745833.33319799998</v>
          </cell>
          <cell r="K425">
            <v>-1415668.8200000003</v>
          </cell>
        </row>
        <row r="426">
          <cell r="A426">
            <v>407</v>
          </cell>
          <cell r="B426">
            <v>56609</v>
          </cell>
          <cell r="C426">
            <v>56609</v>
          </cell>
          <cell r="D426" t="str">
            <v/>
          </cell>
          <cell r="E426">
            <v>30</v>
          </cell>
          <cell r="F426">
            <v>-745833.33319799998</v>
          </cell>
          <cell r="G426">
            <v>-5996.567</v>
          </cell>
          <cell r="H426">
            <v>2083.333333</v>
          </cell>
          <cell r="I426">
            <v>-8079.9</v>
          </cell>
          <cell r="J426">
            <v>-747916.66653100005</v>
          </cell>
          <cell r="K426">
            <v>-1423748.7200000002</v>
          </cell>
        </row>
        <row r="427">
          <cell r="A427">
            <v>408</v>
          </cell>
          <cell r="B427">
            <v>56640</v>
          </cell>
          <cell r="C427">
            <v>56640</v>
          </cell>
          <cell r="D427" t="str">
            <v/>
          </cell>
          <cell r="E427">
            <v>30</v>
          </cell>
          <cell r="F427">
            <v>-747916.66653100005</v>
          </cell>
          <cell r="G427">
            <v>-6019.067</v>
          </cell>
          <cell r="H427">
            <v>2083.333333</v>
          </cell>
          <cell r="I427">
            <v>-8102.4</v>
          </cell>
          <cell r="J427">
            <v>-749999.99986400001</v>
          </cell>
          <cell r="K427">
            <v>-1431851.12</v>
          </cell>
        </row>
        <row r="428">
          <cell r="A428">
            <v>409</v>
          </cell>
          <cell r="B428">
            <v>56671</v>
          </cell>
          <cell r="C428">
            <v>56671</v>
          </cell>
          <cell r="D428" t="str">
            <v/>
          </cell>
          <cell r="E428">
            <v>30</v>
          </cell>
          <cell r="F428">
            <v>-749999.99986400001</v>
          </cell>
          <cell r="G428">
            <v>-6041.567</v>
          </cell>
          <cell r="H428">
            <v>2083.333333</v>
          </cell>
          <cell r="I428">
            <v>-8124.9</v>
          </cell>
          <cell r="J428">
            <v>-752083.33319699997</v>
          </cell>
          <cell r="K428">
            <v>-1439976.02</v>
          </cell>
        </row>
        <row r="429">
          <cell r="A429">
            <v>410</v>
          </cell>
          <cell r="B429">
            <v>56699</v>
          </cell>
          <cell r="C429">
            <v>56699</v>
          </cell>
          <cell r="D429" t="str">
            <v/>
          </cell>
          <cell r="E429">
            <v>30</v>
          </cell>
          <cell r="F429">
            <v>-752083.33319699997</v>
          </cell>
          <cell r="G429">
            <v>-6064.3670000000002</v>
          </cell>
          <cell r="H429">
            <v>2083.333333</v>
          </cell>
          <cell r="I429">
            <v>-8147.6999999999989</v>
          </cell>
          <cell r="J429">
            <v>-754166.66653000005</v>
          </cell>
          <cell r="K429">
            <v>-1448123.72</v>
          </cell>
        </row>
        <row r="430">
          <cell r="A430">
            <v>411</v>
          </cell>
          <cell r="B430">
            <v>56730</v>
          </cell>
          <cell r="C430">
            <v>56730</v>
          </cell>
          <cell r="D430" t="str">
            <v/>
          </cell>
          <cell r="E430">
            <v>30</v>
          </cell>
          <cell r="F430">
            <v>-754166.66653000005</v>
          </cell>
          <cell r="G430">
            <v>-6086.8670000000002</v>
          </cell>
          <cell r="H430">
            <v>2083.333333</v>
          </cell>
          <cell r="I430">
            <v>-8170.1999999999989</v>
          </cell>
          <cell r="J430">
            <v>-756249.999863</v>
          </cell>
          <cell r="K430">
            <v>-1456293.92</v>
          </cell>
        </row>
        <row r="431">
          <cell r="A431">
            <v>412</v>
          </cell>
          <cell r="B431">
            <v>56760</v>
          </cell>
          <cell r="C431">
            <v>56760</v>
          </cell>
          <cell r="D431" t="str">
            <v/>
          </cell>
          <cell r="E431">
            <v>30</v>
          </cell>
          <cell r="F431">
            <v>-756249.999863</v>
          </cell>
          <cell r="G431">
            <v>-6109.3670000000002</v>
          </cell>
          <cell r="H431">
            <v>2083.333333</v>
          </cell>
          <cell r="I431">
            <v>-8192.6999999999989</v>
          </cell>
          <cell r="J431">
            <v>-758333.33319599996</v>
          </cell>
          <cell r="K431">
            <v>-1464486.6199999999</v>
          </cell>
        </row>
        <row r="432">
          <cell r="A432">
            <v>413</v>
          </cell>
          <cell r="B432">
            <v>56791</v>
          </cell>
          <cell r="C432">
            <v>56791</v>
          </cell>
          <cell r="D432" t="str">
            <v/>
          </cell>
          <cell r="E432">
            <v>30</v>
          </cell>
          <cell r="F432">
            <v>-758333.33319599996</v>
          </cell>
          <cell r="G432">
            <v>-6131.8670000000002</v>
          </cell>
          <cell r="H432">
            <v>2083.333333</v>
          </cell>
          <cell r="I432">
            <v>-8215.1999999999989</v>
          </cell>
          <cell r="J432">
            <v>-760416.66652900004</v>
          </cell>
          <cell r="K432">
            <v>-1472701.8199999998</v>
          </cell>
        </row>
        <row r="433">
          <cell r="A433">
            <v>414</v>
          </cell>
          <cell r="B433">
            <v>56821</v>
          </cell>
          <cell r="C433">
            <v>56821</v>
          </cell>
          <cell r="D433" t="str">
            <v/>
          </cell>
          <cell r="E433">
            <v>30</v>
          </cell>
          <cell r="F433">
            <v>-760416.66652900004</v>
          </cell>
          <cell r="G433">
            <v>-6154.3670000000002</v>
          </cell>
          <cell r="H433">
            <v>2083.333333</v>
          </cell>
          <cell r="I433">
            <v>-8237.6999999999989</v>
          </cell>
          <cell r="J433">
            <v>-762499.999862</v>
          </cell>
          <cell r="K433">
            <v>-1480939.5199999998</v>
          </cell>
        </row>
        <row r="434">
          <cell r="A434">
            <v>415</v>
          </cell>
          <cell r="B434">
            <v>56852</v>
          </cell>
          <cell r="C434">
            <v>56852</v>
          </cell>
          <cell r="D434" t="str">
            <v/>
          </cell>
          <cell r="E434">
            <v>30</v>
          </cell>
          <cell r="F434">
            <v>-762499.999862</v>
          </cell>
          <cell r="G434">
            <v>-6177.1670000000004</v>
          </cell>
          <cell r="H434">
            <v>2083.333333</v>
          </cell>
          <cell r="I434">
            <v>-8260.5</v>
          </cell>
          <cell r="J434">
            <v>-764583.33319499996</v>
          </cell>
          <cell r="K434">
            <v>-1489200.0199999998</v>
          </cell>
        </row>
        <row r="435">
          <cell r="A435">
            <v>416</v>
          </cell>
          <cell r="B435">
            <v>56884</v>
          </cell>
          <cell r="C435">
            <v>56883</v>
          </cell>
          <cell r="D435">
            <v>1</v>
          </cell>
          <cell r="E435">
            <v>31</v>
          </cell>
          <cell r="F435">
            <v>-764583.33319499996</v>
          </cell>
          <cell r="G435">
            <v>-6475.7669999999998</v>
          </cell>
          <cell r="H435">
            <v>2083.333333</v>
          </cell>
          <cell r="I435">
            <v>-8559.1</v>
          </cell>
          <cell r="J435">
            <v>-766666.66652800003</v>
          </cell>
          <cell r="K435">
            <v>-1497759.1199999999</v>
          </cell>
        </row>
        <row r="436">
          <cell r="A436">
            <v>417</v>
          </cell>
          <cell r="B436">
            <v>56913</v>
          </cell>
          <cell r="C436">
            <v>56913</v>
          </cell>
          <cell r="D436" t="str">
            <v/>
          </cell>
          <cell r="E436">
            <v>29</v>
          </cell>
          <cell r="F436">
            <v>-766666.66652800003</v>
          </cell>
          <cell r="G436">
            <v>-5945.317</v>
          </cell>
          <cell r="H436">
            <v>2083.333333</v>
          </cell>
          <cell r="I436">
            <v>-8028.6500000000005</v>
          </cell>
          <cell r="J436">
            <v>-768749.99986099999</v>
          </cell>
          <cell r="K436">
            <v>-1505787.7699999998</v>
          </cell>
        </row>
        <row r="437">
          <cell r="A437">
            <v>418</v>
          </cell>
          <cell r="B437">
            <v>56944</v>
          </cell>
          <cell r="C437">
            <v>56944</v>
          </cell>
          <cell r="D437" t="str">
            <v/>
          </cell>
          <cell r="E437">
            <v>30</v>
          </cell>
          <cell r="F437">
            <v>-768749.99986099999</v>
          </cell>
          <cell r="G437">
            <v>-6244.6670000000004</v>
          </cell>
          <cell r="H437">
            <v>2083.333333</v>
          </cell>
          <cell r="I437">
            <v>-8328</v>
          </cell>
          <cell r="J437">
            <v>-770833.33319399995</v>
          </cell>
          <cell r="K437">
            <v>-1514115.7699999998</v>
          </cell>
        </row>
        <row r="438">
          <cell r="A438">
            <v>419</v>
          </cell>
          <cell r="B438">
            <v>56975</v>
          </cell>
          <cell r="C438">
            <v>56974</v>
          </cell>
          <cell r="D438">
            <v>1</v>
          </cell>
          <cell r="E438">
            <v>31</v>
          </cell>
          <cell r="F438">
            <v>-770833.33319399995</v>
          </cell>
          <cell r="G438">
            <v>-6545.8270000000002</v>
          </cell>
          <cell r="H438">
            <v>2083.333333</v>
          </cell>
          <cell r="I438">
            <v>-8629.16</v>
          </cell>
          <cell r="J438">
            <v>-772916.66652700002</v>
          </cell>
          <cell r="K438">
            <v>-1522744.9299999997</v>
          </cell>
        </row>
        <row r="439">
          <cell r="A439">
            <v>420</v>
          </cell>
          <cell r="B439">
            <v>57005</v>
          </cell>
          <cell r="C439">
            <v>57005</v>
          </cell>
          <cell r="D439" t="str">
            <v/>
          </cell>
          <cell r="E439">
            <v>29</v>
          </cell>
          <cell r="F439">
            <v>-772916.66652700002</v>
          </cell>
          <cell r="G439">
            <v>-6010.857</v>
          </cell>
          <cell r="H439">
            <v>2083.333333</v>
          </cell>
          <cell r="I439">
            <v>-8094.1900000000005</v>
          </cell>
          <cell r="J439">
            <v>-774999.99985999998</v>
          </cell>
          <cell r="K439">
            <v>-1530839.1199999996</v>
          </cell>
        </row>
        <row r="440">
          <cell r="A440">
            <v>421</v>
          </cell>
          <cell r="B440">
            <v>57036</v>
          </cell>
          <cell r="C440">
            <v>57036</v>
          </cell>
          <cell r="D440" t="str">
            <v/>
          </cell>
          <cell r="E440">
            <v>30</v>
          </cell>
          <cell r="F440">
            <v>-774999.99985999998</v>
          </cell>
          <cell r="G440">
            <v>-6312.4669999999996</v>
          </cell>
          <cell r="H440">
            <v>2083.333333</v>
          </cell>
          <cell r="I440">
            <v>-8395.8000000000011</v>
          </cell>
          <cell r="J440">
            <v>-777083.33319300006</v>
          </cell>
          <cell r="K440">
            <v>-1539234.9199999997</v>
          </cell>
        </row>
        <row r="441">
          <cell r="A441">
            <v>422</v>
          </cell>
          <cell r="B441">
            <v>57066</v>
          </cell>
          <cell r="C441">
            <v>57065</v>
          </cell>
          <cell r="D441">
            <v>1</v>
          </cell>
          <cell r="E441">
            <v>31</v>
          </cell>
          <cell r="F441">
            <v>-777083.33319300006</v>
          </cell>
          <cell r="G441">
            <v>-6615.5770000000002</v>
          </cell>
          <cell r="H441">
            <v>2083.333333</v>
          </cell>
          <cell r="I441">
            <v>-8698.91</v>
          </cell>
          <cell r="J441">
            <v>-779166.66652600002</v>
          </cell>
          <cell r="K441">
            <v>-1547933.8299999996</v>
          </cell>
        </row>
        <row r="442">
          <cell r="A442">
            <v>423</v>
          </cell>
          <cell r="B442">
            <v>57096</v>
          </cell>
          <cell r="C442">
            <v>57096</v>
          </cell>
          <cell r="D442" t="str">
            <v/>
          </cell>
          <cell r="E442">
            <v>29</v>
          </cell>
          <cell r="F442">
            <v>-779166.66652600002</v>
          </cell>
          <cell r="G442">
            <v>-6076.3969999999999</v>
          </cell>
          <cell r="H442">
            <v>2083.333333</v>
          </cell>
          <cell r="I442">
            <v>-8159.7300000000005</v>
          </cell>
          <cell r="J442">
            <v>-781249.99985899997</v>
          </cell>
          <cell r="K442">
            <v>-1556093.5599999996</v>
          </cell>
        </row>
        <row r="443">
          <cell r="A443">
            <v>424</v>
          </cell>
          <cell r="B443">
            <v>57126</v>
          </cell>
          <cell r="C443">
            <v>57126</v>
          </cell>
          <cell r="D443" t="str">
            <v/>
          </cell>
          <cell r="E443">
            <v>30</v>
          </cell>
          <cell r="F443">
            <v>-781249.99985899997</v>
          </cell>
          <cell r="G443">
            <v>-6380.2669999999998</v>
          </cell>
          <cell r="H443">
            <v>2083.333333</v>
          </cell>
          <cell r="I443">
            <v>-8463.6</v>
          </cell>
          <cell r="J443">
            <v>-783333.33319200005</v>
          </cell>
          <cell r="K443">
            <v>-1564557.1599999997</v>
          </cell>
        </row>
        <row r="444">
          <cell r="A444">
            <v>425</v>
          </cell>
          <cell r="B444">
            <v>57157</v>
          </cell>
          <cell r="C444">
            <v>57157</v>
          </cell>
          <cell r="D444" t="str">
            <v/>
          </cell>
          <cell r="E444">
            <v>30</v>
          </cell>
          <cell r="F444">
            <v>-783333.33319200005</v>
          </cell>
          <cell r="G444">
            <v>-6402.7669999999998</v>
          </cell>
          <cell r="H444">
            <v>2083.333333</v>
          </cell>
          <cell r="I444">
            <v>-8486.1</v>
          </cell>
          <cell r="J444">
            <v>-785416.66652500001</v>
          </cell>
          <cell r="K444">
            <v>-1573043.2599999998</v>
          </cell>
        </row>
        <row r="445">
          <cell r="A445">
            <v>426</v>
          </cell>
          <cell r="B445">
            <v>57187</v>
          </cell>
          <cell r="C445">
            <v>57187</v>
          </cell>
          <cell r="D445" t="str">
            <v/>
          </cell>
          <cell r="E445">
            <v>30</v>
          </cell>
          <cell r="F445">
            <v>-785416.66652500001</v>
          </cell>
          <cell r="G445">
            <v>-6425.2669999999998</v>
          </cell>
          <cell r="H445">
            <v>2083.333333</v>
          </cell>
          <cell r="I445">
            <v>-8508.6</v>
          </cell>
          <cell r="J445">
            <v>-787499.99985799997</v>
          </cell>
          <cell r="K445">
            <v>-1581551.8599999999</v>
          </cell>
        </row>
        <row r="446">
          <cell r="A446">
            <v>427</v>
          </cell>
          <cell r="B446">
            <v>57218</v>
          </cell>
          <cell r="C446">
            <v>57218</v>
          </cell>
          <cell r="D446" t="str">
            <v/>
          </cell>
          <cell r="E446">
            <v>30</v>
          </cell>
          <cell r="F446">
            <v>-787499.99985799997</v>
          </cell>
          <cell r="G446">
            <v>-6447.7669999999998</v>
          </cell>
          <cell r="H446">
            <v>2083.333333</v>
          </cell>
          <cell r="I446">
            <v>-8531.1</v>
          </cell>
          <cell r="J446">
            <v>-789583.33319100004</v>
          </cell>
          <cell r="K446">
            <v>-1590082.96</v>
          </cell>
        </row>
        <row r="447">
          <cell r="A447">
            <v>428</v>
          </cell>
          <cell r="B447">
            <v>57249</v>
          </cell>
          <cell r="C447">
            <v>57249</v>
          </cell>
          <cell r="D447" t="str">
            <v/>
          </cell>
          <cell r="E447">
            <v>30</v>
          </cell>
          <cell r="F447">
            <v>-789583.33319100004</v>
          </cell>
          <cell r="G447">
            <v>-6470.567</v>
          </cell>
          <cell r="H447">
            <v>2083.333333</v>
          </cell>
          <cell r="I447">
            <v>-8553.9</v>
          </cell>
          <cell r="J447">
            <v>-791666.666524</v>
          </cell>
          <cell r="K447">
            <v>-1598636.8599999999</v>
          </cell>
        </row>
        <row r="448">
          <cell r="A448">
            <v>429</v>
          </cell>
          <cell r="B448">
            <v>57279</v>
          </cell>
          <cell r="C448">
            <v>57279</v>
          </cell>
          <cell r="D448" t="str">
            <v/>
          </cell>
          <cell r="E448">
            <v>30</v>
          </cell>
          <cell r="F448">
            <v>-791666.666524</v>
          </cell>
          <cell r="G448">
            <v>-6493.067</v>
          </cell>
          <cell r="H448">
            <v>2083.333333</v>
          </cell>
          <cell r="I448">
            <v>-8576.4</v>
          </cell>
          <cell r="J448">
            <v>-793749.99985699996</v>
          </cell>
          <cell r="K448">
            <v>-1607213.2599999998</v>
          </cell>
        </row>
        <row r="449">
          <cell r="A449">
            <v>430</v>
          </cell>
          <cell r="B449">
            <v>57311</v>
          </cell>
          <cell r="C449">
            <v>57310</v>
          </cell>
          <cell r="D449">
            <v>1</v>
          </cell>
          <cell r="E449">
            <v>31</v>
          </cell>
          <cell r="F449">
            <v>-793749.99985699996</v>
          </cell>
          <cell r="G449">
            <v>-6802.1970000000001</v>
          </cell>
          <cell r="H449">
            <v>2083.333333</v>
          </cell>
          <cell r="I449">
            <v>-8885.5300000000007</v>
          </cell>
          <cell r="J449">
            <v>-795833.33319000003</v>
          </cell>
          <cell r="K449">
            <v>-1616098.7899999998</v>
          </cell>
        </row>
        <row r="450">
          <cell r="A450">
            <v>431</v>
          </cell>
          <cell r="B450">
            <v>57340</v>
          </cell>
          <cell r="C450">
            <v>57340</v>
          </cell>
          <cell r="D450" t="str">
            <v/>
          </cell>
          <cell r="E450">
            <v>29</v>
          </cell>
          <cell r="F450">
            <v>-795833.33319000003</v>
          </cell>
          <cell r="G450">
            <v>-6250.6869999999999</v>
          </cell>
          <cell r="H450">
            <v>2083.333333</v>
          </cell>
          <cell r="I450">
            <v>-8334.02</v>
          </cell>
          <cell r="J450">
            <v>-797916.66652299999</v>
          </cell>
          <cell r="K450">
            <v>-1624432.8099999998</v>
          </cell>
        </row>
        <row r="451">
          <cell r="A451">
            <v>432</v>
          </cell>
          <cell r="B451">
            <v>57371</v>
          </cell>
          <cell r="C451">
            <v>57371</v>
          </cell>
          <cell r="D451" t="str">
            <v/>
          </cell>
          <cell r="E451">
            <v>30</v>
          </cell>
          <cell r="F451">
            <v>-797916.66652299999</v>
          </cell>
          <cell r="G451">
            <v>-6560.8670000000002</v>
          </cell>
          <cell r="H451">
            <v>2083.333333</v>
          </cell>
          <cell r="I451">
            <v>-8644.1999999999989</v>
          </cell>
          <cell r="J451">
            <v>-799999.99985599995</v>
          </cell>
          <cell r="K451">
            <v>-1633077.0099999998</v>
          </cell>
        </row>
        <row r="452">
          <cell r="A452">
            <v>433</v>
          </cell>
          <cell r="B452">
            <v>57402</v>
          </cell>
          <cell r="C452">
            <v>57402</v>
          </cell>
          <cell r="D452" t="str">
            <v/>
          </cell>
          <cell r="E452">
            <v>30</v>
          </cell>
          <cell r="F452">
            <v>-799999.99985599995</v>
          </cell>
          <cell r="G452">
            <v>-6583.3670000000002</v>
          </cell>
          <cell r="H452">
            <v>2083.333333</v>
          </cell>
          <cell r="I452">
            <v>-8666.6999999999989</v>
          </cell>
          <cell r="J452">
            <v>-802083.33318900003</v>
          </cell>
          <cell r="K452">
            <v>-1641743.7099999997</v>
          </cell>
        </row>
        <row r="453">
          <cell r="A453">
            <v>434</v>
          </cell>
          <cell r="B453">
            <v>57430</v>
          </cell>
          <cell r="C453">
            <v>57430</v>
          </cell>
          <cell r="D453" t="str">
            <v/>
          </cell>
          <cell r="E453">
            <v>30</v>
          </cell>
          <cell r="F453">
            <v>-802083.33318900003</v>
          </cell>
          <cell r="G453">
            <v>-6605.8670000000002</v>
          </cell>
          <cell r="H453">
            <v>2083.333333</v>
          </cell>
          <cell r="I453">
            <v>-8689.1999999999989</v>
          </cell>
          <cell r="J453">
            <v>-804166.66652199998</v>
          </cell>
          <cell r="K453">
            <v>-1650432.9099999997</v>
          </cell>
        </row>
        <row r="454">
          <cell r="A454">
            <v>435</v>
          </cell>
          <cell r="B454">
            <v>57461</v>
          </cell>
          <cell r="C454">
            <v>57461</v>
          </cell>
          <cell r="D454" t="str">
            <v/>
          </cell>
          <cell r="E454">
            <v>30</v>
          </cell>
          <cell r="F454">
            <v>-804166.66652199998</v>
          </cell>
          <cell r="G454">
            <v>-6628.3670000000002</v>
          </cell>
          <cell r="H454">
            <v>2083.333333</v>
          </cell>
          <cell r="I454">
            <v>-8711.6999999999989</v>
          </cell>
          <cell r="J454">
            <v>-806249.99985499994</v>
          </cell>
          <cell r="K454">
            <v>-1659144.6099999996</v>
          </cell>
        </row>
        <row r="455">
          <cell r="A455">
            <v>436</v>
          </cell>
          <cell r="B455">
            <v>57491</v>
          </cell>
          <cell r="C455">
            <v>57491</v>
          </cell>
          <cell r="D455" t="str">
            <v/>
          </cell>
          <cell r="E455">
            <v>30</v>
          </cell>
          <cell r="F455">
            <v>-806249.99985499994</v>
          </cell>
          <cell r="G455">
            <v>-6651.1670000000004</v>
          </cell>
          <cell r="H455">
            <v>2083.333333</v>
          </cell>
          <cell r="I455">
            <v>-8734.5</v>
          </cell>
          <cell r="J455">
            <v>-808333.33318800002</v>
          </cell>
          <cell r="K455">
            <v>-1667879.1099999996</v>
          </cell>
        </row>
        <row r="456">
          <cell r="A456">
            <v>437</v>
          </cell>
          <cell r="B456">
            <v>57522</v>
          </cell>
          <cell r="C456">
            <v>57522</v>
          </cell>
          <cell r="D456" t="str">
            <v/>
          </cell>
          <cell r="E456">
            <v>30</v>
          </cell>
          <cell r="F456">
            <v>-808333.33318800002</v>
          </cell>
          <cell r="G456">
            <v>-6673.6670000000004</v>
          </cell>
          <cell r="H456">
            <v>2083.333333</v>
          </cell>
          <cell r="I456">
            <v>-8757</v>
          </cell>
          <cell r="J456">
            <v>-810416.66652099998</v>
          </cell>
          <cell r="K456">
            <v>-1676636.1099999996</v>
          </cell>
        </row>
        <row r="457">
          <cell r="A457">
            <v>438</v>
          </cell>
          <cell r="B457">
            <v>57552</v>
          </cell>
          <cell r="C457">
            <v>57552</v>
          </cell>
          <cell r="D457" t="str">
            <v/>
          </cell>
          <cell r="E457">
            <v>30</v>
          </cell>
          <cell r="F457">
            <v>-810416.66652099998</v>
          </cell>
          <cell r="G457">
            <v>-6696.1670000000004</v>
          </cell>
          <cell r="H457">
            <v>2083.333333</v>
          </cell>
          <cell r="I457">
            <v>-8779.5</v>
          </cell>
          <cell r="J457">
            <v>-812499.99985400005</v>
          </cell>
          <cell r="K457">
            <v>-1685415.6099999996</v>
          </cell>
        </row>
        <row r="458">
          <cell r="A458">
            <v>439</v>
          </cell>
          <cell r="B458">
            <v>57584</v>
          </cell>
          <cell r="C458">
            <v>57583</v>
          </cell>
          <cell r="D458">
            <v>1</v>
          </cell>
          <cell r="E458">
            <v>31</v>
          </cell>
          <cell r="F458">
            <v>-812499.99985400005</v>
          </cell>
          <cell r="G458">
            <v>-7012.067</v>
          </cell>
          <cell r="H458">
            <v>2083.333333</v>
          </cell>
          <cell r="I458">
            <v>-9095.4</v>
          </cell>
          <cell r="J458">
            <v>-814583.33318700001</v>
          </cell>
          <cell r="K458">
            <v>-1694511.0099999995</v>
          </cell>
        </row>
        <row r="459">
          <cell r="A459">
            <v>440</v>
          </cell>
          <cell r="B459">
            <v>57614</v>
          </cell>
          <cell r="C459">
            <v>57614</v>
          </cell>
          <cell r="D459" t="str">
            <v/>
          </cell>
          <cell r="E459">
            <v>29</v>
          </cell>
          <cell r="F459">
            <v>-814583.33318700001</v>
          </cell>
          <cell r="G459">
            <v>-6447.3069999999998</v>
          </cell>
          <cell r="H459">
            <v>2083.333333</v>
          </cell>
          <cell r="I459">
            <v>-8530.6400000000012</v>
          </cell>
          <cell r="J459">
            <v>-816666.66651999997</v>
          </cell>
          <cell r="K459">
            <v>-1703041.6499999994</v>
          </cell>
        </row>
        <row r="460">
          <cell r="A460">
            <v>441</v>
          </cell>
          <cell r="B460">
            <v>57644</v>
          </cell>
          <cell r="C460">
            <v>57644</v>
          </cell>
          <cell r="D460" t="str">
            <v/>
          </cell>
          <cell r="E460">
            <v>30</v>
          </cell>
          <cell r="F460">
            <v>-816666.66651999997</v>
          </cell>
          <cell r="G460">
            <v>-6763.9669999999996</v>
          </cell>
          <cell r="H460">
            <v>2083.333333</v>
          </cell>
          <cell r="I460">
            <v>-8847.3000000000011</v>
          </cell>
          <cell r="J460">
            <v>-818749.99985300004</v>
          </cell>
          <cell r="K460">
            <v>-1711888.9499999995</v>
          </cell>
        </row>
        <row r="461">
          <cell r="A461">
            <v>442</v>
          </cell>
          <cell r="B461">
            <v>57675</v>
          </cell>
          <cell r="C461">
            <v>57675</v>
          </cell>
          <cell r="D461" t="str">
            <v/>
          </cell>
          <cell r="E461">
            <v>30</v>
          </cell>
          <cell r="F461">
            <v>-818749.99985300004</v>
          </cell>
          <cell r="G461">
            <v>-6786.4669999999996</v>
          </cell>
          <cell r="H461">
            <v>2083.333333</v>
          </cell>
          <cell r="I461">
            <v>-8869.8000000000011</v>
          </cell>
          <cell r="J461">
            <v>-820833.333186</v>
          </cell>
          <cell r="K461">
            <v>-1720758.7499999995</v>
          </cell>
        </row>
        <row r="462">
          <cell r="A462">
            <v>443</v>
          </cell>
          <cell r="B462">
            <v>57705</v>
          </cell>
          <cell r="C462">
            <v>57705</v>
          </cell>
          <cell r="D462" t="str">
            <v/>
          </cell>
          <cell r="E462">
            <v>30</v>
          </cell>
          <cell r="F462">
            <v>-820833.333186</v>
          </cell>
          <cell r="G462">
            <v>-6808.9669999999996</v>
          </cell>
          <cell r="H462">
            <v>2083.333333</v>
          </cell>
          <cell r="I462">
            <v>-8892.3000000000011</v>
          </cell>
          <cell r="J462">
            <v>-822916.66651899996</v>
          </cell>
          <cell r="K462">
            <v>-1729651.0499999996</v>
          </cell>
        </row>
        <row r="463">
          <cell r="A463">
            <v>444</v>
          </cell>
          <cell r="B463">
            <v>57736</v>
          </cell>
          <cell r="C463">
            <v>57736</v>
          </cell>
          <cell r="D463" t="str">
            <v/>
          </cell>
          <cell r="E463">
            <v>30</v>
          </cell>
          <cell r="F463">
            <v>-822916.66651899996</v>
          </cell>
          <cell r="G463">
            <v>-6831.4669999999996</v>
          </cell>
          <cell r="H463">
            <v>2083.333333</v>
          </cell>
          <cell r="I463">
            <v>-8914.8000000000011</v>
          </cell>
          <cell r="J463">
            <v>-824999.99985200004</v>
          </cell>
          <cell r="K463">
            <v>-1738565.8499999996</v>
          </cell>
        </row>
        <row r="464">
          <cell r="A464">
            <v>445</v>
          </cell>
          <cell r="B464">
            <v>57767</v>
          </cell>
          <cell r="C464">
            <v>57767</v>
          </cell>
          <cell r="D464" t="str">
            <v/>
          </cell>
          <cell r="E464">
            <v>30</v>
          </cell>
          <cell r="F464">
            <v>-824999.99985200004</v>
          </cell>
          <cell r="G464">
            <v>-6854.2669999999998</v>
          </cell>
          <cell r="H464">
            <v>2083.333333</v>
          </cell>
          <cell r="I464">
            <v>-8937.6</v>
          </cell>
          <cell r="J464">
            <v>-827083.333185</v>
          </cell>
          <cell r="K464">
            <v>-1747503.4499999997</v>
          </cell>
        </row>
        <row r="465">
          <cell r="A465">
            <v>446</v>
          </cell>
          <cell r="B465">
            <v>57795</v>
          </cell>
          <cell r="C465">
            <v>57795</v>
          </cell>
          <cell r="D465" t="str">
            <v/>
          </cell>
          <cell r="E465">
            <v>30</v>
          </cell>
          <cell r="F465">
            <v>-827083.333185</v>
          </cell>
          <cell r="G465">
            <v>-6876.7669999999998</v>
          </cell>
          <cell r="H465">
            <v>2083.333333</v>
          </cell>
          <cell r="I465">
            <v>-8960.1</v>
          </cell>
          <cell r="J465">
            <v>-829166.66651799995</v>
          </cell>
          <cell r="K465">
            <v>-1756463.5499999998</v>
          </cell>
        </row>
        <row r="466">
          <cell r="A466">
            <v>447</v>
          </cell>
          <cell r="B466">
            <v>57826</v>
          </cell>
          <cell r="C466">
            <v>57826</v>
          </cell>
          <cell r="D466" t="str">
            <v/>
          </cell>
          <cell r="E466">
            <v>30</v>
          </cell>
          <cell r="F466">
            <v>-829166.66651799995</v>
          </cell>
          <cell r="G466">
            <v>-6899.2669999999998</v>
          </cell>
          <cell r="H466">
            <v>2083.333333</v>
          </cell>
          <cell r="I466">
            <v>-8982.6</v>
          </cell>
          <cell r="J466">
            <v>-831249.99985100003</v>
          </cell>
          <cell r="K466">
            <v>-1765446.15</v>
          </cell>
        </row>
        <row r="467">
          <cell r="A467">
            <v>448</v>
          </cell>
          <cell r="B467">
            <v>57857</v>
          </cell>
          <cell r="C467">
            <v>57856</v>
          </cell>
          <cell r="D467">
            <v>1</v>
          </cell>
          <cell r="E467">
            <v>31</v>
          </cell>
          <cell r="F467">
            <v>-831249.99985100003</v>
          </cell>
          <cell r="G467">
            <v>-7221.9369999999999</v>
          </cell>
          <cell r="H467">
            <v>2083.333333</v>
          </cell>
          <cell r="I467">
            <v>-9305.27</v>
          </cell>
          <cell r="J467">
            <v>-833333.33318399999</v>
          </cell>
          <cell r="K467">
            <v>-1774751.42</v>
          </cell>
        </row>
        <row r="468">
          <cell r="A468">
            <v>449</v>
          </cell>
          <cell r="B468">
            <v>57887</v>
          </cell>
          <cell r="C468">
            <v>57887</v>
          </cell>
          <cell r="D468" t="str">
            <v/>
          </cell>
          <cell r="E468">
            <v>29</v>
          </cell>
          <cell r="F468">
            <v>-833333.33318399999</v>
          </cell>
          <cell r="G468">
            <v>-6643.6369999999997</v>
          </cell>
          <cell r="H468">
            <v>2083.333333</v>
          </cell>
          <cell r="I468">
            <v>-8726.9699999999993</v>
          </cell>
          <cell r="J468">
            <v>-835416.66651699995</v>
          </cell>
          <cell r="K468">
            <v>-1783478.39</v>
          </cell>
        </row>
        <row r="469">
          <cell r="A469">
            <v>450</v>
          </cell>
          <cell r="B469">
            <v>57917</v>
          </cell>
          <cell r="C469">
            <v>57917</v>
          </cell>
          <cell r="D469" t="str">
            <v/>
          </cell>
          <cell r="E469">
            <v>30</v>
          </cell>
          <cell r="F469">
            <v>-835416.66651699995</v>
          </cell>
          <cell r="G469">
            <v>-6967.067</v>
          </cell>
          <cell r="H469">
            <v>2083.333333</v>
          </cell>
          <cell r="I469">
            <v>-9050.4</v>
          </cell>
          <cell r="J469">
            <v>-837499.99985000002</v>
          </cell>
          <cell r="K469">
            <v>-1792528.7899999998</v>
          </cell>
        </row>
        <row r="470">
          <cell r="A470">
            <v>451</v>
          </cell>
          <cell r="B470">
            <v>57948</v>
          </cell>
          <cell r="C470">
            <v>57948</v>
          </cell>
          <cell r="D470" t="str">
            <v/>
          </cell>
          <cell r="E470">
            <v>30</v>
          </cell>
          <cell r="F470">
            <v>-837499.99985000002</v>
          </cell>
          <cell r="G470">
            <v>-6989.567</v>
          </cell>
          <cell r="H470">
            <v>2083.333333</v>
          </cell>
          <cell r="I470">
            <v>-9072.9</v>
          </cell>
          <cell r="J470">
            <v>-839583.33318299998</v>
          </cell>
          <cell r="K470">
            <v>-1801601.6899999997</v>
          </cell>
        </row>
        <row r="471">
          <cell r="A471">
            <v>452</v>
          </cell>
          <cell r="B471">
            <v>57979</v>
          </cell>
          <cell r="C471">
            <v>57979</v>
          </cell>
          <cell r="D471" t="str">
            <v/>
          </cell>
          <cell r="E471">
            <v>30</v>
          </cell>
          <cell r="F471">
            <v>-839583.33318299998</v>
          </cell>
          <cell r="G471">
            <v>-7012.067</v>
          </cell>
          <cell r="H471">
            <v>2083.333333</v>
          </cell>
          <cell r="I471">
            <v>-9095.4</v>
          </cell>
          <cell r="J471">
            <v>-841666.66651600006</v>
          </cell>
          <cell r="K471">
            <v>-1810697.0899999996</v>
          </cell>
        </row>
        <row r="472">
          <cell r="A472">
            <v>453</v>
          </cell>
          <cell r="B472">
            <v>58009</v>
          </cell>
          <cell r="C472">
            <v>58009</v>
          </cell>
          <cell r="D472" t="str">
            <v/>
          </cell>
          <cell r="E472">
            <v>30</v>
          </cell>
          <cell r="F472">
            <v>-841666.66651600006</v>
          </cell>
          <cell r="G472">
            <v>-7034.8670000000002</v>
          </cell>
          <cell r="H472">
            <v>2083.333333</v>
          </cell>
          <cell r="I472">
            <v>-9118.2000000000007</v>
          </cell>
          <cell r="J472">
            <v>-843749.99984900001</v>
          </cell>
          <cell r="K472">
            <v>-1819815.2899999996</v>
          </cell>
        </row>
        <row r="473">
          <cell r="A473">
            <v>454</v>
          </cell>
          <cell r="B473">
            <v>58040</v>
          </cell>
          <cell r="C473">
            <v>58040</v>
          </cell>
          <cell r="D473" t="str">
            <v/>
          </cell>
          <cell r="E473">
            <v>30</v>
          </cell>
          <cell r="F473">
            <v>-843749.99984900001</v>
          </cell>
          <cell r="G473">
            <v>-7057.3670000000002</v>
          </cell>
          <cell r="H473">
            <v>2083.333333</v>
          </cell>
          <cell r="I473">
            <v>-9140.7000000000007</v>
          </cell>
          <cell r="J473">
            <v>-845833.33318199997</v>
          </cell>
          <cell r="K473">
            <v>-1828955.9899999995</v>
          </cell>
        </row>
        <row r="474">
          <cell r="A474">
            <v>455</v>
          </cell>
          <cell r="B474">
            <v>58070</v>
          </cell>
          <cell r="C474">
            <v>58070</v>
          </cell>
          <cell r="D474" t="str">
            <v/>
          </cell>
          <cell r="E474">
            <v>30</v>
          </cell>
          <cell r="F474">
            <v>-845833.33318199997</v>
          </cell>
          <cell r="G474">
            <v>-7079.8670000000002</v>
          </cell>
          <cell r="H474">
            <v>2083.333333</v>
          </cell>
          <cell r="I474">
            <v>-9163.2000000000007</v>
          </cell>
          <cell r="J474">
            <v>-847916.66651500005</v>
          </cell>
          <cell r="K474">
            <v>-1838119.1899999995</v>
          </cell>
        </row>
        <row r="475">
          <cell r="A475">
            <v>456</v>
          </cell>
          <cell r="B475">
            <v>58102</v>
          </cell>
          <cell r="C475">
            <v>58101</v>
          </cell>
          <cell r="D475">
            <v>1</v>
          </cell>
          <cell r="E475">
            <v>31</v>
          </cell>
          <cell r="F475">
            <v>-847916.66651500005</v>
          </cell>
          <cell r="G475">
            <v>-7408.5569999999998</v>
          </cell>
          <cell r="H475">
            <v>2083.333333</v>
          </cell>
          <cell r="I475">
            <v>-9491.89</v>
          </cell>
          <cell r="J475">
            <v>-849999.99984800001</v>
          </cell>
          <cell r="K475">
            <v>-1847611.0799999994</v>
          </cell>
        </row>
        <row r="476">
          <cell r="A476">
            <v>457</v>
          </cell>
          <cell r="B476">
            <v>58132</v>
          </cell>
          <cell r="C476">
            <v>58132</v>
          </cell>
          <cell r="D476" t="str">
            <v/>
          </cell>
          <cell r="E476">
            <v>29</v>
          </cell>
          <cell r="F476">
            <v>-849999.99984800001</v>
          </cell>
          <cell r="G476">
            <v>-6817.9269999999997</v>
          </cell>
          <cell r="H476">
            <v>2083.333333</v>
          </cell>
          <cell r="I476">
            <v>-8901.26</v>
          </cell>
          <cell r="J476">
            <v>-852083.33318099997</v>
          </cell>
          <cell r="K476">
            <v>-1856512.3399999994</v>
          </cell>
        </row>
        <row r="477">
          <cell r="A477">
            <v>458</v>
          </cell>
          <cell r="B477">
            <v>58160</v>
          </cell>
          <cell r="C477">
            <v>58160</v>
          </cell>
          <cell r="D477" t="str">
            <v/>
          </cell>
          <cell r="E477">
            <v>30</v>
          </cell>
          <cell r="F477">
            <v>-852083.33318099997</v>
          </cell>
          <cell r="G477">
            <v>-7147.6670000000004</v>
          </cell>
          <cell r="H477">
            <v>2083.333333</v>
          </cell>
          <cell r="I477">
            <v>-9231</v>
          </cell>
          <cell r="J477">
            <v>-854166.66651400004</v>
          </cell>
          <cell r="K477">
            <v>-1865743.3399999994</v>
          </cell>
        </row>
        <row r="478">
          <cell r="A478">
            <v>459</v>
          </cell>
          <cell r="B478">
            <v>58191</v>
          </cell>
          <cell r="C478">
            <v>58191</v>
          </cell>
          <cell r="D478" t="str">
            <v/>
          </cell>
          <cell r="E478">
            <v>30</v>
          </cell>
          <cell r="F478">
            <v>-854166.66651400004</v>
          </cell>
          <cell r="G478">
            <v>-7170.1670000000004</v>
          </cell>
          <cell r="H478">
            <v>2083.333333</v>
          </cell>
          <cell r="I478">
            <v>-9253.5</v>
          </cell>
          <cell r="J478">
            <v>-856249.999847</v>
          </cell>
          <cell r="K478">
            <v>-1874996.8399999994</v>
          </cell>
        </row>
        <row r="479">
          <cell r="A479">
            <v>460</v>
          </cell>
          <cell r="B479">
            <v>58221</v>
          </cell>
          <cell r="C479">
            <v>58221</v>
          </cell>
          <cell r="D479" t="str">
            <v/>
          </cell>
          <cell r="E479">
            <v>30</v>
          </cell>
          <cell r="F479">
            <v>-856249.999847</v>
          </cell>
          <cell r="G479">
            <v>-7192.6670000000004</v>
          </cell>
          <cell r="H479">
            <v>2083.333333</v>
          </cell>
          <cell r="I479">
            <v>-9276</v>
          </cell>
          <cell r="J479">
            <v>-858333.33317999996</v>
          </cell>
          <cell r="K479">
            <v>-1884272.8399999994</v>
          </cell>
        </row>
        <row r="480">
          <cell r="A480">
            <v>461</v>
          </cell>
          <cell r="B480">
            <v>58252</v>
          </cell>
          <cell r="C480">
            <v>58252</v>
          </cell>
          <cell r="D480" t="str">
            <v/>
          </cell>
          <cell r="E480">
            <v>30</v>
          </cell>
          <cell r="F480">
            <v>-858333.33317999996</v>
          </cell>
          <cell r="G480">
            <v>-7215.1670000000004</v>
          </cell>
          <cell r="H480">
            <v>2083.333333</v>
          </cell>
          <cell r="I480">
            <v>-9298.5</v>
          </cell>
          <cell r="J480">
            <v>-860416.66651300003</v>
          </cell>
          <cell r="K480">
            <v>-1893571.3399999994</v>
          </cell>
        </row>
        <row r="481">
          <cell r="A481">
            <v>462</v>
          </cell>
          <cell r="B481">
            <v>58282</v>
          </cell>
          <cell r="C481">
            <v>58282</v>
          </cell>
          <cell r="D481" t="str">
            <v/>
          </cell>
          <cell r="E481">
            <v>30</v>
          </cell>
          <cell r="F481">
            <v>-860416.66651300003</v>
          </cell>
          <cell r="G481">
            <v>-7237.9669999999996</v>
          </cell>
          <cell r="H481">
            <v>2083.333333</v>
          </cell>
          <cell r="I481">
            <v>-9321.2999999999993</v>
          </cell>
          <cell r="J481">
            <v>-862499.99984599999</v>
          </cell>
          <cell r="K481">
            <v>-1902892.6399999994</v>
          </cell>
        </row>
        <row r="482">
          <cell r="A482">
            <v>463</v>
          </cell>
          <cell r="B482">
            <v>58313</v>
          </cell>
          <cell r="C482">
            <v>58313</v>
          </cell>
          <cell r="D482" t="str">
            <v/>
          </cell>
          <cell r="E482">
            <v>30</v>
          </cell>
          <cell r="F482">
            <v>-862499.99984599999</v>
          </cell>
          <cell r="G482">
            <v>-7260.4669999999996</v>
          </cell>
          <cell r="H482">
            <v>2083.333333</v>
          </cell>
          <cell r="I482">
            <v>-9343.7999999999993</v>
          </cell>
          <cell r="J482">
            <v>-864583.33317899995</v>
          </cell>
          <cell r="K482">
            <v>-1912236.4399999995</v>
          </cell>
        </row>
        <row r="483">
          <cell r="A483">
            <v>464</v>
          </cell>
          <cell r="B483">
            <v>58344</v>
          </cell>
          <cell r="C483">
            <v>58344</v>
          </cell>
          <cell r="D483" t="str">
            <v/>
          </cell>
          <cell r="E483">
            <v>30</v>
          </cell>
          <cell r="F483">
            <v>-864583.33317899995</v>
          </cell>
          <cell r="G483">
            <v>-7282.9669999999996</v>
          </cell>
          <cell r="H483">
            <v>2083.333333</v>
          </cell>
          <cell r="I483">
            <v>-9366.2999999999993</v>
          </cell>
          <cell r="J483">
            <v>-866666.66651200003</v>
          </cell>
          <cell r="K483">
            <v>-1921602.7399999995</v>
          </cell>
        </row>
        <row r="484">
          <cell r="A484">
            <v>465</v>
          </cell>
          <cell r="B484">
            <v>58375</v>
          </cell>
          <cell r="C484">
            <v>58374</v>
          </cell>
          <cell r="D484">
            <v>1</v>
          </cell>
          <cell r="E484">
            <v>31</v>
          </cell>
          <cell r="F484">
            <v>-866666.66651200003</v>
          </cell>
          <cell r="G484">
            <v>-7618.4269999999997</v>
          </cell>
          <cell r="H484">
            <v>2083.333333</v>
          </cell>
          <cell r="I484">
            <v>-9701.76</v>
          </cell>
          <cell r="J484">
            <v>-868749.99984499998</v>
          </cell>
          <cell r="K484">
            <v>-1931304.4999999995</v>
          </cell>
        </row>
        <row r="485">
          <cell r="A485">
            <v>466</v>
          </cell>
          <cell r="B485">
            <v>58405</v>
          </cell>
          <cell r="C485">
            <v>58405</v>
          </cell>
          <cell r="D485" t="str">
            <v/>
          </cell>
          <cell r="E485">
            <v>29</v>
          </cell>
          <cell r="F485">
            <v>-868749.99984499998</v>
          </cell>
          <cell r="G485">
            <v>-7014.5469999999996</v>
          </cell>
          <cell r="H485">
            <v>2083.333333</v>
          </cell>
          <cell r="I485">
            <v>-9097.880000000001</v>
          </cell>
          <cell r="J485">
            <v>-870833.33317799994</v>
          </cell>
          <cell r="K485">
            <v>-1940402.3799999994</v>
          </cell>
        </row>
        <row r="486">
          <cell r="A486">
            <v>467</v>
          </cell>
          <cell r="B486">
            <v>58435</v>
          </cell>
          <cell r="C486">
            <v>58435</v>
          </cell>
          <cell r="D486" t="str">
            <v/>
          </cell>
          <cell r="E486">
            <v>30</v>
          </cell>
          <cell r="F486">
            <v>-870833.33317799994</v>
          </cell>
          <cell r="G486">
            <v>-7350.7669999999998</v>
          </cell>
          <cell r="H486">
            <v>2083.333333</v>
          </cell>
          <cell r="I486">
            <v>-9434.1</v>
          </cell>
          <cell r="J486">
            <v>-872916.66651100002</v>
          </cell>
          <cell r="K486">
            <v>-1949836.4799999995</v>
          </cell>
        </row>
        <row r="487">
          <cell r="A487">
            <v>468</v>
          </cell>
          <cell r="B487">
            <v>58466</v>
          </cell>
          <cell r="C487">
            <v>58466</v>
          </cell>
          <cell r="D487" t="str">
            <v/>
          </cell>
          <cell r="E487">
            <v>30</v>
          </cell>
          <cell r="F487">
            <v>-872916.66651100002</v>
          </cell>
          <cell r="G487">
            <v>-7373.2669999999998</v>
          </cell>
          <cell r="H487">
            <v>2083.333333</v>
          </cell>
          <cell r="I487">
            <v>-9456.6</v>
          </cell>
          <cell r="J487">
            <v>-874999.99984399998</v>
          </cell>
          <cell r="K487">
            <v>-1959293.0799999996</v>
          </cell>
        </row>
        <row r="488">
          <cell r="A488">
            <v>469</v>
          </cell>
          <cell r="B488">
            <v>58497</v>
          </cell>
          <cell r="C488">
            <v>58497</v>
          </cell>
          <cell r="D488" t="str">
            <v/>
          </cell>
          <cell r="E488">
            <v>30</v>
          </cell>
          <cell r="F488">
            <v>-874999.99984399998</v>
          </cell>
          <cell r="G488">
            <v>-7395.7669999999998</v>
          </cell>
          <cell r="H488">
            <v>2083.333333</v>
          </cell>
          <cell r="I488">
            <v>-9479.1</v>
          </cell>
          <cell r="J488">
            <v>-877083.33317700005</v>
          </cell>
          <cell r="K488">
            <v>-1968772.1799999997</v>
          </cell>
        </row>
        <row r="489">
          <cell r="A489">
            <v>470</v>
          </cell>
          <cell r="B489">
            <v>58526</v>
          </cell>
          <cell r="C489">
            <v>58526</v>
          </cell>
          <cell r="D489" t="str">
            <v/>
          </cell>
          <cell r="E489">
            <v>30</v>
          </cell>
          <cell r="F489">
            <v>-877083.33317700005</v>
          </cell>
          <cell r="G489">
            <v>-7418.2669999999998</v>
          </cell>
          <cell r="H489">
            <v>2083.333333</v>
          </cell>
          <cell r="I489">
            <v>-9501.6</v>
          </cell>
          <cell r="J489">
            <v>-879166.66651000001</v>
          </cell>
          <cell r="K489">
            <v>-1978273.7799999998</v>
          </cell>
        </row>
        <row r="490">
          <cell r="A490">
            <v>471</v>
          </cell>
          <cell r="B490">
            <v>58557</v>
          </cell>
          <cell r="C490">
            <v>58557</v>
          </cell>
          <cell r="D490" t="str">
            <v/>
          </cell>
          <cell r="E490">
            <v>30</v>
          </cell>
          <cell r="F490">
            <v>-879166.66651000001</v>
          </cell>
          <cell r="G490">
            <v>-7441.067</v>
          </cell>
          <cell r="H490">
            <v>2083.333333</v>
          </cell>
          <cell r="I490">
            <v>-9524.4000000000015</v>
          </cell>
          <cell r="J490">
            <v>-881249.99984299997</v>
          </cell>
          <cell r="K490">
            <v>-1987798.1799999997</v>
          </cell>
        </row>
        <row r="491">
          <cell r="A491">
            <v>472</v>
          </cell>
          <cell r="B491">
            <v>58587</v>
          </cell>
          <cell r="C491">
            <v>58587</v>
          </cell>
          <cell r="D491" t="str">
            <v/>
          </cell>
          <cell r="E491">
            <v>30</v>
          </cell>
          <cell r="F491">
            <v>-881249.99984299997</v>
          </cell>
          <cell r="G491">
            <v>-7463.567</v>
          </cell>
          <cell r="H491">
            <v>2083.333333</v>
          </cell>
          <cell r="I491">
            <v>-9546.9000000000015</v>
          </cell>
          <cell r="J491">
            <v>-883333.33317600004</v>
          </cell>
          <cell r="K491">
            <v>-1997345.0799999996</v>
          </cell>
        </row>
        <row r="492">
          <cell r="A492">
            <v>473</v>
          </cell>
          <cell r="B492">
            <v>58618</v>
          </cell>
          <cell r="C492">
            <v>58618</v>
          </cell>
          <cell r="D492" t="str">
            <v/>
          </cell>
          <cell r="E492">
            <v>30</v>
          </cell>
          <cell r="F492">
            <v>-883333.33317600004</v>
          </cell>
          <cell r="G492">
            <v>-7486.067</v>
          </cell>
          <cell r="H492">
            <v>2083.333333</v>
          </cell>
          <cell r="I492">
            <v>-9569.4000000000015</v>
          </cell>
          <cell r="J492">
            <v>-885416.666509</v>
          </cell>
          <cell r="K492">
            <v>-2006914.4799999995</v>
          </cell>
        </row>
        <row r="493">
          <cell r="A493">
            <v>474</v>
          </cell>
          <cell r="B493">
            <v>58648</v>
          </cell>
          <cell r="C493">
            <v>58648</v>
          </cell>
          <cell r="D493" t="str">
            <v/>
          </cell>
          <cell r="E493">
            <v>30</v>
          </cell>
          <cell r="F493">
            <v>-885416.666509</v>
          </cell>
          <cell r="G493">
            <v>-7508.567</v>
          </cell>
          <cell r="H493">
            <v>2083.333333</v>
          </cell>
          <cell r="I493">
            <v>-9591.9000000000015</v>
          </cell>
          <cell r="J493">
            <v>-887499.99984199996</v>
          </cell>
          <cell r="K493">
            <v>-2016506.3799999994</v>
          </cell>
        </row>
        <row r="494">
          <cell r="A494">
            <v>475</v>
          </cell>
          <cell r="B494">
            <v>58679</v>
          </cell>
          <cell r="C494">
            <v>58679</v>
          </cell>
          <cell r="D494" t="str">
            <v/>
          </cell>
          <cell r="E494">
            <v>30</v>
          </cell>
          <cell r="F494">
            <v>-887499.99984199996</v>
          </cell>
          <cell r="G494">
            <v>-7531.3670000000002</v>
          </cell>
          <cell r="H494">
            <v>2083.333333</v>
          </cell>
          <cell r="I494">
            <v>-9614.7000000000007</v>
          </cell>
          <cell r="J494">
            <v>-889583.33317500004</v>
          </cell>
          <cell r="K494">
            <v>-2026121.0799999994</v>
          </cell>
        </row>
        <row r="495">
          <cell r="A495">
            <v>476</v>
          </cell>
          <cell r="B495">
            <v>58711</v>
          </cell>
          <cell r="C495">
            <v>58710</v>
          </cell>
          <cell r="D495">
            <v>1</v>
          </cell>
          <cell r="E495">
            <v>31</v>
          </cell>
          <cell r="F495">
            <v>-889583.33317500004</v>
          </cell>
          <cell r="G495">
            <v>-7875.107</v>
          </cell>
          <cell r="H495">
            <v>2083.333333</v>
          </cell>
          <cell r="I495">
            <v>-9958.44</v>
          </cell>
          <cell r="J495">
            <v>-891666.66650799999</v>
          </cell>
          <cell r="K495">
            <v>-2036079.5199999993</v>
          </cell>
        </row>
        <row r="496">
          <cell r="A496">
            <v>477</v>
          </cell>
          <cell r="B496">
            <v>58740</v>
          </cell>
          <cell r="C496">
            <v>58740</v>
          </cell>
          <cell r="D496" t="str">
            <v/>
          </cell>
          <cell r="E496">
            <v>29</v>
          </cell>
          <cell r="F496">
            <v>-891666.66650799999</v>
          </cell>
          <cell r="G496">
            <v>-7254.3770000000004</v>
          </cell>
          <cell r="H496">
            <v>2083.333333</v>
          </cell>
          <cell r="I496">
            <v>-9337.7100000000009</v>
          </cell>
          <cell r="J496">
            <v>-893749.99984099995</v>
          </cell>
          <cell r="K496">
            <v>-2045417.2299999993</v>
          </cell>
        </row>
        <row r="497">
          <cell r="A497">
            <v>478</v>
          </cell>
          <cell r="B497">
            <v>58771</v>
          </cell>
          <cell r="C497">
            <v>58771</v>
          </cell>
          <cell r="D497" t="str">
            <v/>
          </cell>
          <cell r="E497">
            <v>30</v>
          </cell>
          <cell r="F497">
            <v>-893749.99984099995</v>
          </cell>
          <cell r="G497">
            <v>-7598.8670000000002</v>
          </cell>
          <cell r="H497">
            <v>2083.333333</v>
          </cell>
          <cell r="I497">
            <v>-9682.2000000000007</v>
          </cell>
          <cell r="J497">
            <v>-895833.33317400003</v>
          </cell>
          <cell r="K497">
            <v>-2055099.4299999992</v>
          </cell>
        </row>
        <row r="498">
          <cell r="A498">
            <v>479</v>
          </cell>
          <cell r="B498">
            <v>58802</v>
          </cell>
          <cell r="C498">
            <v>58801</v>
          </cell>
          <cell r="D498">
            <v>1</v>
          </cell>
          <cell r="E498">
            <v>31</v>
          </cell>
          <cell r="F498">
            <v>-895833.33317400003</v>
          </cell>
          <cell r="G498">
            <v>-7945.1670000000004</v>
          </cell>
          <cell r="H498">
            <v>2083.333333</v>
          </cell>
          <cell r="I498">
            <v>-10028.5</v>
          </cell>
          <cell r="J498">
            <v>-897916.66650699999</v>
          </cell>
          <cell r="K498">
            <v>-2065127.9299999992</v>
          </cell>
        </row>
        <row r="499">
          <cell r="A499">
            <v>480</v>
          </cell>
          <cell r="B499">
            <v>58832</v>
          </cell>
          <cell r="C499">
            <v>58832</v>
          </cell>
          <cell r="D499" t="str">
            <v/>
          </cell>
          <cell r="E499">
            <v>29</v>
          </cell>
          <cell r="F499">
            <v>-897916.66650699999</v>
          </cell>
          <cell r="G499">
            <v>-7319.9170000000004</v>
          </cell>
          <cell r="H499">
            <v>2083.333333</v>
          </cell>
          <cell r="I499">
            <v>-9403.25</v>
          </cell>
          <cell r="J499">
            <v>-899999.99983999995</v>
          </cell>
          <cell r="K499">
            <v>-2074531.1799999992</v>
          </cell>
        </row>
      </sheetData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BB95C-10ED-4EF0-8626-A5E1CF69CB1E}">
  <sheetPr codeName="Sheet3"/>
  <dimension ref="A1:Q499"/>
  <sheetViews>
    <sheetView showGridLines="0" showRowColHeaders="0" tabSelected="1" zoomScale="80" zoomScaleNormal="80" zoomScaleSheetLayoutView="118" workbookViewId="0">
      <pane ySplit="19" topLeftCell="A20" activePane="bottomLeft" state="frozenSplit"/>
      <selection pane="bottomLeft" activeCell="E11" sqref="E11:F11"/>
    </sheetView>
  </sheetViews>
  <sheetFormatPr baseColWidth="10" defaultColWidth="9.140625" defaultRowHeight="12.75" x14ac:dyDescent="0.2"/>
  <cols>
    <col min="1" max="1" width="7.140625" style="5" customWidth="1"/>
    <col min="2" max="2" width="13.5703125" style="3" customWidth="1"/>
    <col min="3" max="3" width="12.28515625" style="4" hidden="1" customWidth="1"/>
    <col min="4" max="4" width="7.28515625" style="3" hidden="1" customWidth="1"/>
    <col min="5" max="5" width="6.7109375" style="3" customWidth="1"/>
    <col min="6" max="6" width="16" style="2" customWidth="1"/>
    <col min="7" max="7" width="19.28515625" style="2" customWidth="1"/>
    <col min="8" max="9" width="14.7109375" style="2" customWidth="1"/>
    <col min="10" max="10" width="21.7109375" style="2" customWidth="1"/>
    <col min="11" max="11" width="18.140625" style="2" bestFit="1" customWidth="1"/>
    <col min="12" max="12" width="26.28515625" style="1" hidden="1" customWidth="1"/>
    <col min="13" max="13" width="5.140625" style="1" customWidth="1"/>
    <col min="14" max="14" width="16.28515625" style="1" bestFit="1" customWidth="1"/>
    <col min="15" max="15" width="17.7109375" style="1" bestFit="1" customWidth="1"/>
    <col min="16" max="16" width="9.140625" style="1"/>
    <col min="17" max="17" width="12.28515625" style="1" bestFit="1" customWidth="1"/>
    <col min="18" max="16384" width="9.140625" style="1"/>
  </cols>
  <sheetData>
    <row r="1" spans="1:15" ht="24" customHeight="1" x14ac:dyDescent="0.2">
      <c r="A1" s="74"/>
      <c r="B1" s="74"/>
      <c r="C1" s="74"/>
      <c r="D1" s="74"/>
      <c r="E1" s="74"/>
      <c r="F1" s="74"/>
      <c r="G1" s="74"/>
      <c r="H1" s="74"/>
      <c r="I1" s="73"/>
      <c r="J1" s="72"/>
      <c r="K1" s="71">
        <f ca="1">NOW()</f>
        <v>45898.684088078706</v>
      </c>
    </row>
    <row r="2" spans="1:15" ht="19.5" customHeight="1" x14ac:dyDescent="0.2">
      <c r="A2" s="74"/>
      <c r="B2" s="75"/>
      <c r="C2" s="74"/>
      <c r="D2" s="74"/>
      <c r="E2" s="75" t="s">
        <v>45</v>
      </c>
      <c r="F2" s="75"/>
      <c r="G2" s="74"/>
      <c r="H2" s="74"/>
      <c r="I2" s="73"/>
      <c r="J2" s="72"/>
      <c r="K2" s="71"/>
    </row>
    <row r="3" spans="1:15" ht="19.5" customHeight="1" x14ac:dyDescent="0.25">
      <c r="A3" s="43"/>
      <c r="B3" s="97" t="s">
        <v>44</v>
      </c>
      <c r="C3" s="97"/>
      <c r="D3" s="97"/>
      <c r="E3" s="97"/>
      <c r="F3" s="97"/>
      <c r="G3" s="98" t="s">
        <v>46</v>
      </c>
      <c r="H3" s="98"/>
      <c r="I3" s="98"/>
      <c r="J3" s="98"/>
      <c r="K3" s="98"/>
      <c r="N3" s="67" t="s">
        <v>17</v>
      </c>
      <c r="O3" s="66" t="s">
        <v>43</v>
      </c>
    </row>
    <row r="4" spans="1:15" ht="3.75" customHeight="1" x14ac:dyDescent="0.2">
      <c r="A4" s="28"/>
      <c r="B4" s="30"/>
      <c r="C4" s="69"/>
      <c r="D4" s="30"/>
      <c r="E4" s="30"/>
      <c r="F4" s="1"/>
      <c r="G4" s="1"/>
      <c r="H4" s="1"/>
      <c r="I4" s="1"/>
      <c r="J4" s="1"/>
      <c r="K4" s="1"/>
      <c r="N4" s="68"/>
    </row>
    <row r="5" spans="1:15" x14ac:dyDescent="0.2">
      <c r="A5" s="99" t="s">
        <v>42</v>
      </c>
      <c r="B5" s="100"/>
      <c r="E5" s="101"/>
      <c r="F5" s="102"/>
      <c r="G5" s="103"/>
      <c r="I5" s="99" t="s">
        <v>41</v>
      </c>
      <c r="J5" s="100"/>
      <c r="K5" s="70"/>
      <c r="N5" s="67" t="s">
        <v>10</v>
      </c>
      <c r="O5" s="66" t="s">
        <v>40</v>
      </c>
    </row>
    <row r="6" spans="1:15" ht="4.5" customHeight="1" x14ac:dyDescent="0.2">
      <c r="A6" s="28"/>
      <c r="B6" s="30"/>
      <c r="C6" s="69"/>
      <c r="D6" s="30"/>
      <c r="E6" s="30"/>
      <c r="F6" s="30"/>
      <c r="G6" s="29"/>
      <c r="I6" s="30"/>
      <c r="J6" s="30"/>
      <c r="K6" s="30"/>
      <c r="N6" s="68"/>
    </row>
    <row r="7" spans="1:15" ht="14.25" customHeight="1" x14ac:dyDescent="0.2">
      <c r="A7" s="87" t="s">
        <v>39</v>
      </c>
      <c r="B7" s="87"/>
      <c r="C7" s="87"/>
      <c r="D7" s="87"/>
      <c r="E7" s="87"/>
      <c r="F7" s="87"/>
      <c r="G7" s="87"/>
      <c r="H7" s="87"/>
      <c r="I7" s="88" t="s">
        <v>38</v>
      </c>
      <c r="J7" s="89"/>
      <c r="K7" s="90"/>
      <c r="N7" s="67" t="s">
        <v>32</v>
      </c>
      <c r="O7" s="66" t="s">
        <v>37</v>
      </c>
    </row>
    <row r="8" spans="1:15" x14ac:dyDescent="0.2">
      <c r="A8" s="91" t="s">
        <v>36</v>
      </c>
      <c r="B8" s="92"/>
      <c r="C8" s="65"/>
      <c r="D8" s="64"/>
      <c r="E8" s="93">
        <v>100000</v>
      </c>
      <c r="F8" s="94"/>
      <c r="G8" s="63" t="s">
        <v>35</v>
      </c>
      <c r="H8" s="62" t="s">
        <v>34</v>
      </c>
      <c r="I8" s="49"/>
      <c r="J8" s="48" t="s">
        <v>33</v>
      </c>
      <c r="K8" s="55">
        <f>Importe_del_préstamo-K10-K11</f>
        <v>97750</v>
      </c>
      <c r="L8" s="35" t="s">
        <v>32</v>
      </c>
    </row>
    <row r="9" spans="1:15" x14ac:dyDescent="0.2">
      <c r="A9" s="95" t="s">
        <v>31</v>
      </c>
      <c r="B9" s="96"/>
      <c r="C9" s="53"/>
      <c r="D9" s="52"/>
      <c r="E9" s="83">
        <v>0.2</v>
      </c>
      <c r="F9" s="84"/>
      <c r="G9" s="59" t="s">
        <v>30</v>
      </c>
      <c r="H9" s="58" t="s">
        <v>29</v>
      </c>
      <c r="I9" s="49"/>
      <c r="J9" s="61" t="s">
        <v>28</v>
      </c>
      <c r="K9" s="60">
        <f>IF($A$10=$L$9,Años_préstamo,IF(Valores_especificados,Años_préstamo*Núm_pagos_al_año,""))</f>
        <v>108</v>
      </c>
      <c r="L9" s="35" t="s">
        <v>27</v>
      </c>
    </row>
    <row r="10" spans="1:15" ht="26.25" customHeight="1" x14ac:dyDescent="0.2">
      <c r="A10" s="76" t="str">
        <f>+N7</f>
        <v>Plazo (En Años)</v>
      </c>
      <c r="B10" s="77"/>
      <c r="C10" s="53"/>
      <c r="D10" s="52"/>
      <c r="E10" s="78">
        <v>3</v>
      </c>
      <c r="F10" s="79"/>
      <c r="G10" s="59" t="s">
        <v>26</v>
      </c>
      <c r="H10" s="58" t="s">
        <v>23</v>
      </c>
      <c r="I10" s="49"/>
      <c r="J10" s="48" t="s">
        <v>21</v>
      </c>
      <c r="K10" s="55">
        <f>+Importe_del_préstamo*E12</f>
        <v>2000</v>
      </c>
      <c r="L10" s="1">
        <f>+Núm_pagos_al_año</f>
        <v>36</v>
      </c>
    </row>
    <row r="11" spans="1:15" ht="27.75" customHeight="1" x14ac:dyDescent="0.2">
      <c r="A11" s="82" t="s">
        <v>25</v>
      </c>
      <c r="B11" s="77"/>
      <c r="C11" s="53"/>
      <c r="D11" s="52"/>
      <c r="E11" s="78">
        <v>36</v>
      </c>
      <c r="F11" s="79"/>
      <c r="G11" s="59" t="s">
        <v>24</v>
      </c>
      <c r="H11" s="58" t="s">
        <v>23</v>
      </c>
      <c r="I11" s="49"/>
      <c r="J11" s="48" t="s">
        <v>16</v>
      </c>
      <c r="K11" s="55">
        <f>+E13</f>
        <v>250</v>
      </c>
      <c r="L11" s="35" t="s">
        <v>22</v>
      </c>
      <c r="M11" s="54"/>
    </row>
    <row r="12" spans="1:15" ht="25.5" x14ac:dyDescent="0.2">
      <c r="A12" s="76" t="s">
        <v>21</v>
      </c>
      <c r="B12" s="77"/>
      <c r="C12" s="53"/>
      <c r="D12" s="52"/>
      <c r="E12" s="83">
        <v>0.02</v>
      </c>
      <c r="F12" s="84"/>
      <c r="G12" s="57" t="s">
        <v>20</v>
      </c>
      <c r="H12" s="56" t="s">
        <v>19</v>
      </c>
      <c r="I12" s="49"/>
      <c r="J12" s="48" t="s">
        <v>18</v>
      </c>
      <c r="K12" s="55">
        <f>IF(Valores_especificados,SUMIF(Saldo_inicial,"&gt;0",Int),"")</f>
        <v>33251.518528000008</v>
      </c>
      <c r="L12" s="35" t="s">
        <v>17</v>
      </c>
      <c r="N12" s="54"/>
      <c r="O12" s="46"/>
    </row>
    <row r="13" spans="1:15" ht="29.25" customHeight="1" x14ac:dyDescent="0.2">
      <c r="A13" s="76" t="s">
        <v>16</v>
      </c>
      <c r="B13" s="77"/>
      <c r="C13" s="53"/>
      <c r="D13" s="52"/>
      <c r="E13" s="85">
        <v>250</v>
      </c>
      <c r="F13" s="86"/>
      <c r="G13" s="51" t="s">
        <v>15</v>
      </c>
      <c r="H13" s="50">
        <v>43248</v>
      </c>
      <c r="I13" s="49"/>
      <c r="J13" s="48" t="s">
        <v>14</v>
      </c>
      <c r="K13" s="47">
        <f ca="1">IF(Valores_especificados,IRR((OFFSET(F19,,1,(1+K9))),Tasa_de_interés),"")</f>
        <v>6.0233844735271269E-3</v>
      </c>
      <c r="L13" s="46" t="s">
        <v>13</v>
      </c>
      <c r="M13" s="35"/>
      <c r="O13" s="35"/>
    </row>
    <row r="14" spans="1:15" ht="25.5" x14ac:dyDescent="0.2">
      <c r="A14" s="45" t="s">
        <v>4</v>
      </c>
      <c r="B14" s="43"/>
      <c r="C14" s="44"/>
      <c r="D14" s="43"/>
      <c r="E14" s="80">
        <f>IF(Valores_especificados,(IF($A$10=$L$9,-PMT(Tasa_de_interés/12,Años_préstamo,Importe_del_préstamo),-PMT(Tasa_de_interés/Núm_pagos_al_año,Años_préstamo*Núm_pagos_al_año,Importe_del_préstamo))),"")</f>
        <v>1233.810356826802</v>
      </c>
      <c r="F14" s="81"/>
      <c r="G14" s="42" t="s">
        <v>12</v>
      </c>
      <c r="H14" s="41">
        <f>IF(Valores_especificados,LOOKUP(K9,A20:A499,B20:B499),"")</f>
        <v>44344</v>
      </c>
      <c r="I14" s="40"/>
      <c r="J14" s="39" t="s">
        <v>11</v>
      </c>
      <c r="K14" s="38">
        <f ca="1">IF(Valores_especificados,((1+(K13))^(L10))-1,"")</f>
        <v>0.24133993730061998</v>
      </c>
      <c r="L14" s="37" t="s">
        <v>10</v>
      </c>
      <c r="M14" s="36"/>
      <c r="O14" s="35"/>
    </row>
    <row r="15" spans="1:15" hidden="1" x14ac:dyDescent="0.2">
      <c r="A15" s="1"/>
      <c r="B15" s="34"/>
      <c r="C15" s="33"/>
      <c r="D15" s="27"/>
      <c r="E15" s="27"/>
      <c r="F15" s="32" t="s">
        <v>9</v>
      </c>
      <c r="G15" s="31"/>
      <c r="H15" s="30"/>
      <c r="I15" s="30"/>
      <c r="J15" s="29"/>
      <c r="K15" s="28"/>
    </row>
    <row r="16" spans="1:15" ht="6" customHeight="1" x14ac:dyDescent="0.2">
      <c r="A16" s="27"/>
      <c r="B16" s="25"/>
      <c r="C16" s="26"/>
      <c r="D16" s="25"/>
      <c r="E16" s="25"/>
      <c r="F16" s="25"/>
      <c r="G16" s="25"/>
      <c r="H16" s="25"/>
      <c r="I16" s="25"/>
      <c r="J16" s="25"/>
      <c r="K16" s="25"/>
    </row>
    <row r="17" spans="1:17" ht="3.75" customHeight="1" x14ac:dyDescent="0.25">
      <c r="A17" s="24"/>
      <c r="B17" s="22"/>
      <c r="C17" s="23"/>
      <c r="D17" s="22"/>
      <c r="E17" s="22"/>
      <c r="F17" s="22"/>
      <c r="G17" s="22"/>
      <c r="H17" s="22"/>
      <c r="I17" s="22"/>
      <c r="J17" s="22"/>
      <c r="K17" s="22"/>
    </row>
    <row r="18" spans="1:17" s="7" customFormat="1" ht="25.5" x14ac:dyDescent="0.2">
      <c r="A18" s="21" t="s">
        <v>8</v>
      </c>
      <c r="B18" s="19" t="s">
        <v>7</v>
      </c>
      <c r="C18" s="20"/>
      <c r="D18" s="19"/>
      <c r="E18" s="19" t="s">
        <v>6</v>
      </c>
      <c r="F18" s="19" t="s">
        <v>5</v>
      </c>
      <c r="G18" s="19" t="s">
        <v>4</v>
      </c>
      <c r="H18" s="19" t="s">
        <v>3</v>
      </c>
      <c r="I18" s="19" t="s">
        <v>2</v>
      </c>
      <c r="J18" s="19" t="s">
        <v>1</v>
      </c>
      <c r="K18" s="18" t="s">
        <v>0</v>
      </c>
    </row>
    <row r="19" spans="1:17" s="7" customFormat="1" ht="20.25" hidden="1" customHeight="1" x14ac:dyDescent="0.25">
      <c r="A19" s="17"/>
      <c r="B19" s="14"/>
      <c r="C19" s="16"/>
      <c r="D19" s="14"/>
      <c r="E19" s="14"/>
      <c r="F19" s="14"/>
      <c r="G19" s="15">
        <f>-K8</f>
        <v>-97750</v>
      </c>
      <c r="H19" s="14"/>
      <c r="I19" s="14"/>
      <c r="J19" s="14"/>
      <c r="K19" s="13"/>
    </row>
    <row r="20" spans="1:17" s="7" customFormat="1" x14ac:dyDescent="0.2">
      <c r="A20" s="12">
        <f>IF(Valores_especificados,1,"")</f>
        <v>1</v>
      </c>
      <c r="B20" s="11">
        <f t="shared" ref="B20:B83" si="0">IF(AND(D20&lt;&gt;"",$N$3=$L$12),C20+D20,C20)</f>
        <v>43248</v>
      </c>
      <c r="C20" s="11">
        <f t="shared" ref="C20:C83" si="1">IF($A$10=$L$9,IF(Núm_de_pago&lt;&gt;"",DATE(YEAR(Inicio_prestamo),MONTH(Inicio_prestamo)+(Núm_de_pago),DAY(Inicio_prestamo)),""),IF(Núm_de_pago&lt;&gt;"",DATE(YEAR(Inicio_prestamo),MONTH(Inicio_prestamo)+(Núm_de_pago)*12/Núm_pagos_al_año,DAY(Inicio_prestamo)),""))</f>
        <v>43248</v>
      </c>
      <c r="D20" s="10" t="str">
        <f t="shared" ref="D20:D83" si="2">IF(Núm_de_pago&lt;&gt;"",IF(WEEKDAY(C20)=1,1,""),"")</f>
        <v/>
      </c>
      <c r="E20" s="10">
        <f>IF($N$5=$L$14,DAYS360(Inicio_prestamo,B20,TRUE),_xlfn.DAYS(B20,Inicio_prestamo))</f>
        <v>0</v>
      </c>
      <c r="F20" s="9">
        <f>IF(Valores_especificados,Importe_del_préstamo,"")</f>
        <v>100000</v>
      </c>
      <c r="G20" s="9">
        <f t="shared" ref="G20:G83" si="3">IF(Núm_de_pago&lt;&gt;"",Pago_mensual_programado,"")</f>
        <v>1233.810356826802</v>
      </c>
      <c r="H20" s="9">
        <f>ROUND(IF(Núm_de_pago&lt;&gt;"",Pago_progr-Int,""),6)</f>
        <v>678.25480100000004</v>
      </c>
      <c r="I20" s="9">
        <f>ROUND(IF(Núm_de_pago&lt;&gt;"",Saldo_inicial*(Tasa_de_interés/$L$10),""),6)</f>
        <v>555.55555600000002</v>
      </c>
      <c r="J20" s="9">
        <f t="shared" ref="J20:J83" si="4">IF(Núm_de_pago&lt;&gt;"",ROUND(Saldo_inicial-Capital,6),IF(Núm_de_pago&lt;&gt;"",0,""))</f>
        <v>99321.745198999997</v>
      </c>
      <c r="K20" s="9">
        <f>SUM($I$20:$I20)</f>
        <v>555.55555600000002</v>
      </c>
      <c r="L20" s="8"/>
      <c r="M20" s="8"/>
      <c r="N20" s="6"/>
      <c r="O20" s="8"/>
      <c r="Q20" s="6"/>
    </row>
    <row r="21" spans="1:17" s="7" customFormat="1" ht="12.75" customHeight="1" x14ac:dyDescent="0.2">
      <c r="A21" s="12">
        <f>IF(J20=0,"",IF(J20="","",IF(Valores_especificados,A20+1,"")))</f>
        <v>2</v>
      </c>
      <c r="B21" s="11">
        <f t="shared" si="0"/>
        <v>43248</v>
      </c>
      <c r="C21" s="11">
        <f t="shared" si="1"/>
        <v>43248</v>
      </c>
      <c r="D21" s="10" t="str">
        <f t="shared" si="2"/>
        <v/>
      </c>
      <c r="E21" s="10">
        <f t="shared" ref="E21:E84" si="5">IF(A21="","",IF($N$5=$L$14,DAYS360(B20,B21,TRUE),_xlfn.DAYS(B21,B20)))</f>
        <v>0</v>
      </c>
      <c r="F21" s="9">
        <f t="shared" ref="F21:F84" si="6">IF(Núm_de_pago&lt;&gt;"",ROUND(J20,6),"")</f>
        <v>99321.745198999997</v>
      </c>
      <c r="G21" s="9">
        <f t="shared" si="3"/>
        <v>1233.810356826802</v>
      </c>
      <c r="H21" s="9">
        <f t="shared" ref="H21:H84" si="7">IF(A21="","",ROUND(IF(Núm_de_pago&lt;&gt;"",Pago_progr-Int,""),6))</f>
        <v>682.02288399999998</v>
      </c>
      <c r="I21" s="9">
        <f t="shared" ref="I21:I84" si="8">IF(A21="","",ROUND(IF(Núm_de_pago&lt;&gt;"",Saldo_inicial*(Tasa_de_interés/$L$10),""),6))</f>
        <v>551.78747299999998</v>
      </c>
      <c r="J21" s="9">
        <f t="shared" si="4"/>
        <v>98639.722315000006</v>
      </c>
      <c r="K21" s="9">
        <f t="shared" ref="K21:K84" ca="1" si="9">IF(A21="","",SUM(OFFSET($H$20,,1,1+A20)))</f>
        <v>1107.3430290000001</v>
      </c>
      <c r="L21" s="8"/>
      <c r="M21" s="8"/>
      <c r="N21" s="6"/>
      <c r="O21" s="8"/>
      <c r="Q21" s="6"/>
    </row>
    <row r="22" spans="1:17" s="7" customFormat="1" ht="12.75" customHeight="1" x14ac:dyDescent="0.2">
      <c r="A22" s="12">
        <f>IF(J21=0,"",IF(J21="","",IF(Valores_especificados,A21+1,"")))</f>
        <v>3</v>
      </c>
      <c r="B22" s="11">
        <f t="shared" si="0"/>
        <v>43279</v>
      </c>
      <c r="C22" s="11">
        <f t="shared" si="1"/>
        <v>43279</v>
      </c>
      <c r="D22" s="10" t="str">
        <f t="shared" si="2"/>
        <v/>
      </c>
      <c r="E22" s="10">
        <f t="shared" si="5"/>
        <v>30</v>
      </c>
      <c r="F22" s="9">
        <f t="shared" si="6"/>
        <v>98639.722315000006</v>
      </c>
      <c r="G22" s="9">
        <f t="shared" si="3"/>
        <v>1233.810356826802</v>
      </c>
      <c r="H22" s="9">
        <f t="shared" si="7"/>
        <v>685.81190000000004</v>
      </c>
      <c r="I22" s="9">
        <f t="shared" si="8"/>
        <v>547.99845700000003</v>
      </c>
      <c r="J22" s="9">
        <f t="shared" si="4"/>
        <v>97953.910415000006</v>
      </c>
      <c r="K22" s="9">
        <f t="shared" ca="1" si="9"/>
        <v>1655.3414860000003</v>
      </c>
      <c r="L22" s="8"/>
      <c r="M22" s="8"/>
      <c r="N22" s="6"/>
      <c r="O22" s="8"/>
      <c r="Q22" s="6"/>
    </row>
    <row r="23" spans="1:17" s="7" customFormat="1" x14ac:dyDescent="0.2">
      <c r="A23" s="12">
        <f>IF(J22=0,"",IF(J22="","",IF(Valores_especificados,A22+1,"")))</f>
        <v>4</v>
      </c>
      <c r="B23" s="11">
        <f t="shared" si="0"/>
        <v>43279</v>
      </c>
      <c r="C23" s="11">
        <f t="shared" si="1"/>
        <v>43279</v>
      </c>
      <c r="D23" s="10" t="str">
        <f t="shared" si="2"/>
        <v/>
      </c>
      <c r="E23" s="10">
        <f t="shared" si="5"/>
        <v>0</v>
      </c>
      <c r="F23" s="9">
        <f t="shared" si="6"/>
        <v>97953.910415000006</v>
      </c>
      <c r="G23" s="9">
        <f t="shared" si="3"/>
        <v>1233.810356826802</v>
      </c>
      <c r="H23" s="9">
        <f t="shared" si="7"/>
        <v>689.62196600000004</v>
      </c>
      <c r="I23" s="9">
        <f t="shared" si="8"/>
        <v>544.18839100000002</v>
      </c>
      <c r="J23" s="9">
        <f t="shared" si="4"/>
        <v>97264.288449</v>
      </c>
      <c r="K23" s="9">
        <f t="shared" ca="1" si="9"/>
        <v>2199.5298770000004</v>
      </c>
      <c r="L23" s="8"/>
      <c r="M23" s="8"/>
      <c r="N23" s="6"/>
      <c r="O23" s="8"/>
      <c r="Q23" s="6"/>
    </row>
    <row r="24" spans="1:17" s="7" customFormat="1" x14ac:dyDescent="0.2">
      <c r="A24" s="12">
        <f>IF(J23=0,"",IF(J23="","",IF(Valores_especificados,A23+1,"")))</f>
        <v>5</v>
      </c>
      <c r="B24" s="11">
        <f t="shared" si="0"/>
        <v>43279</v>
      </c>
      <c r="C24" s="11">
        <f t="shared" si="1"/>
        <v>43279</v>
      </c>
      <c r="D24" s="10" t="str">
        <f t="shared" si="2"/>
        <v/>
      </c>
      <c r="E24" s="10">
        <f t="shared" si="5"/>
        <v>0</v>
      </c>
      <c r="F24" s="9">
        <f t="shared" si="6"/>
        <v>97264.288449</v>
      </c>
      <c r="G24" s="9">
        <f t="shared" si="3"/>
        <v>1233.810356826802</v>
      </c>
      <c r="H24" s="9">
        <f t="shared" si="7"/>
        <v>693.45319900000004</v>
      </c>
      <c r="I24" s="9">
        <f t="shared" si="8"/>
        <v>540.35715800000003</v>
      </c>
      <c r="J24" s="9">
        <f t="shared" si="4"/>
        <v>96570.835250000004</v>
      </c>
      <c r="K24" s="9">
        <f t="shared" ca="1" si="9"/>
        <v>2739.8870350000007</v>
      </c>
      <c r="L24" s="8"/>
      <c r="M24" s="8"/>
      <c r="N24" s="6"/>
      <c r="O24" s="8"/>
      <c r="Q24" s="6"/>
    </row>
    <row r="25" spans="1:17" x14ac:dyDescent="0.2">
      <c r="A25" s="12">
        <f>IF(J24=0,"",IF(J24="","",IF(Valores_especificados,A24+1,"")))</f>
        <v>6</v>
      </c>
      <c r="B25" s="11">
        <f t="shared" si="0"/>
        <v>43309</v>
      </c>
      <c r="C25" s="11">
        <f t="shared" si="1"/>
        <v>43309</v>
      </c>
      <c r="D25" s="10" t="str">
        <f t="shared" si="2"/>
        <v/>
      </c>
      <c r="E25" s="10">
        <f t="shared" si="5"/>
        <v>30</v>
      </c>
      <c r="F25" s="9">
        <f t="shared" si="6"/>
        <v>96570.835250000004</v>
      </c>
      <c r="G25" s="9">
        <f t="shared" si="3"/>
        <v>1233.810356826802</v>
      </c>
      <c r="H25" s="9">
        <f t="shared" si="7"/>
        <v>697.30571699999996</v>
      </c>
      <c r="I25" s="9">
        <f t="shared" si="8"/>
        <v>536.50463999999999</v>
      </c>
      <c r="J25" s="9">
        <f t="shared" si="4"/>
        <v>95873.529532999994</v>
      </c>
      <c r="K25" s="9">
        <f t="shared" ca="1" si="9"/>
        <v>3276.3916750000008</v>
      </c>
      <c r="L25" s="8"/>
      <c r="M25" s="8"/>
      <c r="N25" s="6"/>
      <c r="O25" s="8"/>
      <c r="P25" s="7"/>
      <c r="Q25" s="6"/>
    </row>
    <row r="26" spans="1:17" x14ac:dyDescent="0.2">
      <c r="A26" s="12">
        <f>IF(J25=0,"",IF(J25="","",IF(Valores_especificados,A25+1,"")))</f>
        <v>7</v>
      </c>
      <c r="B26" s="11">
        <f t="shared" si="0"/>
        <v>43309</v>
      </c>
      <c r="C26" s="11">
        <f t="shared" si="1"/>
        <v>43309</v>
      </c>
      <c r="D26" s="10" t="str">
        <f t="shared" si="2"/>
        <v/>
      </c>
      <c r="E26" s="10">
        <f t="shared" si="5"/>
        <v>0</v>
      </c>
      <c r="F26" s="9">
        <f t="shared" si="6"/>
        <v>95873.529532999994</v>
      </c>
      <c r="G26" s="9">
        <f t="shared" si="3"/>
        <v>1233.810356826802</v>
      </c>
      <c r="H26" s="9">
        <f t="shared" si="7"/>
        <v>701.17963699999996</v>
      </c>
      <c r="I26" s="9">
        <f t="shared" si="8"/>
        <v>532.63072</v>
      </c>
      <c r="J26" s="9">
        <f t="shared" si="4"/>
        <v>95172.349896</v>
      </c>
      <c r="K26" s="9">
        <f t="shared" ca="1" si="9"/>
        <v>3809.0223950000009</v>
      </c>
      <c r="L26" s="8"/>
      <c r="M26" s="8"/>
      <c r="N26" s="6"/>
      <c r="O26" s="8"/>
      <c r="P26" s="7"/>
      <c r="Q26" s="6"/>
    </row>
    <row r="27" spans="1:17" x14ac:dyDescent="0.2">
      <c r="A27" s="12">
        <f>IF(J26=0,"",IF(J26="","",IF(Valores_especificados,A26+1,"")))</f>
        <v>8</v>
      </c>
      <c r="B27" s="11">
        <f t="shared" si="0"/>
        <v>43309</v>
      </c>
      <c r="C27" s="11">
        <f t="shared" si="1"/>
        <v>43309</v>
      </c>
      <c r="D27" s="10" t="str">
        <f t="shared" si="2"/>
        <v/>
      </c>
      <c r="E27" s="10">
        <f t="shared" si="5"/>
        <v>0</v>
      </c>
      <c r="F27" s="9">
        <f t="shared" si="6"/>
        <v>95172.349896</v>
      </c>
      <c r="G27" s="9">
        <f t="shared" si="3"/>
        <v>1233.810356826802</v>
      </c>
      <c r="H27" s="9">
        <f t="shared" si="7"/>
        <v>705.07507999999996</v>
      </c>
      <c r="I27" s="9">
        <f t="shared" si="8"/>
        <v>528.735277</v>
      </c>
      <c r="J27" s="9">
        <f t="shared" si="4"/>
        <v>94467.274816000005</v>
      </c>
      <c r="K27" s="9">
        <f t="shared" ca="1" si="9"/>
        <v>4337.7576720000006</v>
      </c>
      <c r="L27" s="8"/>
      <c r="M27" s="8"/>
      <c r="N27" s="6"/>
      <c r="O27" s="8"/>
      <c r="P27" s="7"/>
      <c r="Q27" s="6"/>
    </row>
    <row r="28" spans="1:17" x14ac:dyDescent="0.2">
      <c r="A28" s="12">
        <f>IF(J27=0,"",IF(J27="","",IF(Valores_especificados,A27+1,"")))</f>
        <v>9</v>
      </c>
      <c r="B28" s="11">
        <f t="shared" si="0"/>
        <v>43340</v>
      </c>
      <c r="C28" s="11">
        <f t="shared" si="1"/>
        <v>43340</v>
      </c>
      <c r="D28" s="10" t="str">
        <f t="shared" si="2"/>
        <v/>
      </c>
      <c r="E28" s="10">
        <f t="shared" si="5"/>
        <v>30</v>
      </c>
      <c r="F28" s="9">
        <f t="shared" si="6"/>
        <v>94467.274816000005</v>
      </c>
      <c r="G28" s="9">
        <f t="shared" si="3"/>
        <v>1233.810356826802</v>
      </c>
      <c r="H28" s="9">
        <f t="shared" si="7"/>
        <v>708.992164</v>
      </c>
      <c r="I28" s="9">
        <f t="shared" si="8"/>
        <v>524.81819299999995</v>
      </c>
      <c r="J28" s="9">
        <f t="shared" si="4"/>
        <v>93758.282651999994</v>
      </c>
      <c r="K28" s="9">
        <f t="shared" ca="1" si="9"/>
        <v>4862.5758650000007</v>
      </c>
      <c r="L28" s="8"/>
      <c r="M28" s="8"/>
      <c r="N28" s="6"/>
      <c r="O28" s="8"/>
      <c r="P28" s="7"/>
      <c r="Q28" s="6"/>
    </row>
    <row r="29" spans="1:17" x14ac:dyDescent="0.2">
      <c r="A29" s="12">
        <f>IF(J28=0,"",IF(J28="","",IF(Valores_especificados,A28+1,"")))</f>
        <v>10</v>
      </c>
      <c r="B29" s="11">
        <f t="shared" si="0"/>
        <v>43340</v>
      </c>
      <c r="C29" s="11">
        <f t="shared" si="1"/>
        <v>43340</v>
      </c>
      <c r="D29" s="10" t="str">
        <f t="shared" si="2"/>
        <v/>
      </c>
      <c r="E29" s="10">
        <f t="shared" si="5"/>
        <v>0</v>
      </c>
      <c r="F29" s="9">
        <f t="shared" si="6"/>
        <v>93758.282651999994</v>
      </c>
      <c r="G29" s="9">
        <f t="shared" si="3"/>
        <v>1233.810356826802</v>
      </c>
      <c r="H29" s="9">
        <f t="shared" si="7"/>
        <v>712.93100900000002</v>
      </c>
      <c r="I29" s="9">
        <f t="shared" si="8"/>
        <v>520.87934800000005</v>
      </c>
      <c r="J29" s="9">
        <f t="shared" si="4"/>
        <v>93045.351643000002</v>
      </c>
      <c r="K29" s="9">
        <f t="shared" ca="1" si="9"/>
        <v>5383.4552130000011</v>
      </c>
      <c r="L29" s="8"/>
      <c r="M29" s="8"/>
      <c r="N29" s="6"/>
      <c r="O29" s="8"/>
      <c r="P29" s="7"/>
      <c r="Q29" s="6"/>
    </row>
    <row r="30" spans="1:17" x14ac:dyDescent="0.2">
      <c r="A30" s="12">
        <f>IF(J29=0,"",IF(J29="","",IF(Valores_especificados,A29+1,"")))</f>
        <v>11</v>
      </c>
      <c r="B30" s="11">
        <f t="shared" si="0"/>
        <v>43340</v>
      </c>
      <c r="C30" s="11">
        <f t="shared" si="1"/>
        <v>43340</v>
      </c>
      <c r="D30" s="10" t="str">
        <f t="shared" si="2"/>
        <v/>
      </c>
      <c r="E30" s="10">
        <f t="shared" si="5"/>
        <v>0</v>
      </c>
      <c r="F30" s="9">
        <f t="shared" si="6"/>
        <v>93045.351643000002</v>
      </c>
      <c r="G30" s="9">
        <f t="shared" si="3"/>
        <v>1233.810356826802</v>
      </c>
      <c r="H30" s="9">
        <f t="shared" si="7"/>
        <v>716.89173700000003</v>
      </c>
      <c r="I30" s="9">
        <f t="shared" si="8"/>
        <v>516.91862000000003</v>
      </c>
      <c r="J30" s="9">
        <f t="shared" si="4"/>
        <v>92328.459906000004</v>
      </c>
      <c r="K30" s="9">
        <f t="shared" ca="1" si="9"/>
        <v>5900.3738330000015</v>
      </c>
      <c r="L30" s="8"/>
      <c r="M30" s="8"/>
      <c r="N30" s="6"/>
      <c r="O30" s="8"/>
      <c r="P30" s="7"/>
      <c r="Q30" s="6"/>
    </row>
    <row r="31" spans="1:17" x14ac:dyDescent="0.2">
      <c r="A31" s="12">
        <f>IF(J30=0,"",IF(J30="","",IF(Valores_especificados,A30+1,"")))</f>
        <v>12</v>
      </c>
      <c r="B31" s="11">
        <f t="shared" si="0"/>
        <v>43371</v>
      </c>
      <c r="C31" s="11">
        <f t="shared" si="1"/>
        <v>43371</v>
      </c>
      <c r="D31" s="10" t="str">
        <f t="shared" si="2"/>
        <v/>
      </c>
      <c r="E31" s="10">
        <f t="shared" si="5"/>
        <v>30</v>
      </c>
      <c r="F31" s="9">
        <f t="shared" si="6"/>
        <v>92328.459906000004</v>
      </c>
      <c r="G31" s="9">
        <f t="shared" si="3"/>
        <v>1233.810356826802</v>
      </c>
      <c r="H31" s="9">
        <f t="shared" si="7"/>
        <v>720.87446899999998</v>
      </c>
      <c r="I31" s="9">
        <f t="shared" si="8"/>
        <v>512.93588799999998</v>
      </c>
      <c r="J31" s="9">
        <f t="shared" si="4"/>
        <v>91607.585437000002</v>
      </c>
      <c r="K31" s="9">
        <f t="shared" ca="1" si="9"/>
        <v>6413.3097210000014</v>
      </c>
      <c r="L31" s="8"/>
      <c r="M31" s="8"/>
      <c r="N31" s="6"/>
      <c r="O31" s="8"/>
      <c r="P31" s="7"/>
      <c r="Q31" s="6"/>
    </row>
    <row r="32" spans="1:17" x14ac:dyDescent="0.2">
      <c r="A32" s="12">
        <f>IF(J31=0,"",IF(J31="","",IF(Valores_especificados,A31+1,"")))</f>
        <v>13</v>
      </c>
      <c r="B32" s="11">
        <f t="shared" si="0"/>
        <v>43371</v>
      </c>
      <c r="C32" s="11">
        <f t="shared" si="1"/>
        <v>43371</v>
      </c>
      <c r="D32" s="10" t="str">
        <f t="shared" si="2"/>
        <v/>
      </c>
      <c r="E32" s="10">
        <f t="shared" si="5"/>
        <v>0</v>
      </c>
      <c r="F32" s="9">
        <f t="shared" si="6"/>
        <v>91607.585437000002</v>
      </c>
      <c r="G32" s="9">
        <f t="shared" si="3"/>
        <v>1233.810356826802</v>
      </c>
      <c r="H32" s="9">
        <f t="shared" si="7"/>
        <v>724.87932699999999</v>
      </c>
      <c r="I32" s="9">
        <f t="shared" si="8"/>
        <v>508.93103000000002</v>
      </c>
      <c r="J32" s="9">
        <f t="shared" si="4"/>
        <v>90882.706109999999</v>
      </c>
      <c r="K32" s="9">
        <f t="shared" ca="1" si="9"/>
        <v>6922.2407510000012</v>
      </c>
      <c r="L32" s="8"/>
      <c r="M32" s="8"/>
      <c r="N32" s="6"/>
      <c r="O32" s="8"/>
      <c r="P32" s="7"/>
      <c r="Q32" s="6"/>
    </row>
    <row r="33" spans="1:17" x14ac:dyDescent="0.2">
      <c r="A33" s="12">
        <f>IF(J32=0,"",IF(J32="","",IF(Valores_especificados,A32+1,"")))</f>
        <v>14</v>
      </c>
      <c r="B33" s="11">
        <f t="shared" si="0"/>
        <v>43371</v>
      </c>
      <c r="C33" s="11">
        <f t="shared" si="1"/>
        <v>43371</v>
      </c>
      <c r="D33" s="10" t="str">
        <f t="shared" si="2"/>
        <v/>
      </c>
      <c r="E33" s="10">
        <f t="shared" si="5"/>
        <v>0</v>
      </c>
      <c r="F33" s="9">
        <f t="shared" si="6"/>
        <v>90882.706109999999</v>
      </c>
      <c r="G33" s="9">
        <f t="shared" si="3"/>
        <v>1233.810356826802</v>
      </c>
      <c r="H33" s="9">
        <f t="shared" si="7"/>
        <v>728.90643399999999</v>
      </c>
      <c r="I33" s="9">
        <f t="shared" si="8"/>
        <v>504.90392300000002</v>
      </c>
      <c r="J33" s="9">
        <f t="shared" si="4"/>
        <v>90153.799675999995</v>
      </c>
      <c r="K33" s="9">
        <f t="shared" ca="1" si="9"/>
        <v>7427.144674000001</v>
      </c>
      <c r="L33" s="8"/>
      <c r="M33" s="8"/>
      <c r="N33" s="6"/>
      <c r="O33" s="8"/>
      <c r="P33" s="7"/>
      <c r="Q33" s="6"/>
    </row>
    <row r="34" spans="1:17" x14ac:dyDescent="0.2">
      <c r="A34" s="12">
        <f>IF(J33=0,"",IF(J33="","",IF(Valores_especificados,A33+1,"")))</f>
        <v>15</v>
      </c>
      <c r="B34" s="11">
        <f t="shared" si="0"/>
        <v>43402</v>
      </c>
      <c r="C34" s="11">
        <f t="shared" si="1"/>
        <v>43401</v>
      </c>
      <c r="D34" s="10">
        <f t="shared" si="2"/>
        <v>1</v>
      </c>
      <c r="E34" s="10">
        <f t="shared" si="5"/>
        <v>31</v>
      </c>
      <c r="F34" s="9">
        <f t="shared" si="6"/>
        <v>90153.799675999995</v>
      </c>
      <c r="G34" s="9">
        <f t="shared" si="3"/>
        <v>1233.810356826802</v>
      </c>
      <c r="H34" s="9">
        <f t="shared" si="7"/>
        <v>732.95591400000001</v>
      </c>
      <c r="I34" s="9">
        <f t="shared" si="8"/>
        <v>500.854443</v>
      </c>
      <c r="J34" s="9">
        <f t="shared" si="4"/>
        <v>89420.843762000004</v>
      </c>
      <c r="K34" s="9">
        <f t="shared" ca="1" si="9"/>
        <v>7927.9991170000012</v>
      </c>
      <c r="L34" s="8"/>
      <c r="M34" s="8"/>
      <c r="N34" s="6"/>
      <c r="O34" s="8"/>
      <c r="P34" s="7"/>
      <c r="Q34" s="6"/>
    </row>
    <row r="35" spans="1:17" x14ac:dyDescent="0.2">
      <c r="A35" s="12">
        <f>IF(J34=0,"",IF(J34="","",IF(Valores_especificados,A34+1,"")))</f>
        <v>16</v>
      </c>
      <c r="B35" s="11">
        <f t="shared" si="0"/>
        <v>43402</v>
      </c>
      <c r="C35" s="11">
        <f t="shared" si="1"/>
        <v>43401</v>
      </c>
      <c r="D35" s="10">
        <f t="shared" si="2"/>
        <v>1</v>
      </c>
      <c r="E35" s="10">
        <f t="shared" si="5"/>
        <v>0</v>
      </c>
      <c r="F35" s="9">
        <f t="shared" si="6"/>
        <v>89420.843762000004</v>
      </c>
      <c r="G35" s="9">
        <f t="shared" si="3"/>
        <v>1233.810356826802</v>
      </c>
      <c r="H35" s="9">
        <f t="shared" si="7"/>
        <v>737.02789199999995</v>
      </c>
      <c r="I35" s="9">
        <f t="shared" si="8"/>
        <v>496.782465</v>
      </c>
      <c r="J35" s="9">
        <f t="shared" si="4"/>
        <v>88683.815870000006</v>
      </c>
      <c r="K35" s="9">
        <f t="shared" ca="1" si="9"/>
        <v>8424.7815820000014</v>
      </c>
      <c r="L35" s="8"/>
      <c r="M35" s="8"/>
      <c r="N35" s="6"/>
      <c r="O35" s="8"/>
      <c r="P35" s="7"/>
      <c r="Q35" s="6"/>
    </row>
    <row r="36" spans="1:17" x14ac:dyDescent="0.2">
      <c r="A36" s="12">
        <f>IF(J35=0,"",IF(J35="","",IF(Valores_especificados,A35+1,"")))</f>
        <v>17</v>
      </c>
      <c r="B36" s="11">
        <f t="shared" si="0"/>
        <v>43402</v>
      </c>
      <c r="C36" s="11">
        <f t="shared" si="1"/>
        <v>43401</v>
      </c>
      <c r="D36" s="10">
        <f t="shared" si="2"/>
        <v>1</v>
      </c>
      <c r="E36" s="10">
        <f t="shared" si="5"/>
        <v>0</v>
      </c>
      <c r="F36" s="9">
        <f t="shared" si="6"/>
        <v>88683.815870000006</v>
      </c>
      <c r="G36" s="9">
        <f t="shared" si="3"/>
        <v>1233.810356826802</v>
      </c>
      <c r="H36" s="9">
        <f t="shared" si="7"/>
        <v>741.12249099999997</v>
      </c>
      <c r="I36" s="9">
        <f t="shared" si="8"/>
        <v>492.68786599999999</v>
      </c>
      <c r="J36" s="9">
        <f t="shared" si="4"/>
        <v>87942.693379000004</v>
      </c>
      <c r="K36" s="9">
        <f t="shared" ca="1" si="9"/>
        <v>8917.4694480000016</v>
      </c>
      <c r="L36" s="8"/>
      <c r="M36" s="8"/>
      <c r="N36" s="6"/>
      <c r="O36" s="8"/>
      <c r="P36" s="7"/>
      <c r="Q36" s="6"/>
    </row>
    <row r="37" spans="1:17" x14ac:dyDescent="0.2">
      <c r="A37" s="12">
        <f>IF(J36=0,"",IF(J36="","",IF(Valores_especificados,A36+1,"")))</f>
        <v>18</v>
      </c>
      <c r="B37" s="11">
        <f t="shared" si="0"/>
        <v>43432</v>
      </c>
      <c r="C37" s="11">
        <f t="shared" si="1"/>
        <v>43432</v>
      </c>
      <c r="D37" s="10" t="str">
        <f t="shared" si="2"/>
        <v/>
      </c>
      <c r="E37" s="10">
        <f t="shared" si="5"/>
        <v>29</v>
      </c>
      <c r="F37" s="9">
        <f t="shared" si="6"/>
        <v>87942.693379000004</v>
      </c>
      <c r="G37" s="9">
        <f t="shared" si="3"/>
        <v>1233.810356826802</v>
      </c>
      <c r="H37" s="9">
        <f t="shared" si="7"/>
        <v>745.23983799999996</v>
      </c>
      <c r="I37" s="9">
        <f t="shared" si="8"/>
        <v>488.57051899999999</v>
      </c>
      <c r="J37" s="9">
        <f t="shared" si="4"/>
        <v>87197.453540999995</v>
      </c>
      <c r="K37" s="9">
        <f t="shared" ca="1" si="9"/>
        <v>9406.0399670000024</v>
      </c>
      <c r="L37" s="8"/>
      <c r="M37" s="8"/>
      <c r="N37" s="6"/>
      <c r="O37" s="8"/>
      <c r="P37" s="7"/>
      <c r="Q37" s="6"/>
    </row>
    <row r="38" spans="1:17" x14ac:dyDescent="0.2">
      <c r="A38" s="12">
        <f>IF(J37=0,"",IF(J37="","",IF(Valores_especificados,A37+1,"")))</f>
        <v>19</v>
      </c>
      <c r="B38" s="11">
        <f t="shared" si="0"/>
        <v>43432</v>
      </c>
      <c r="C38" s="11">
        <f t="shared" si="1"/>
        <v>43432</v>
      </c>
      <c r="D38" s="10" t="str">
        <f t="shared" si="2"/>
        <v/>
      </c>
      <c r="E38" s="10">
        <f t="shared" si="5"/>
        <v>0</v>
      </c>
      <c r="F38" s="9">
        <f t="shared" si="6"/>
        <v>87197.453540999995</v>
      </c>
      <c r="G38" s="9">
        <f t="shared" si="3"/>
        <v>1233.810356826802</v>
      </c>
      <c r="H38" s="9">
        <f t="shared" si="7"/>
        <v>749.38005999999996</v>
      </c>
      <c r="I38" s="9">
        <f t="shared" si="8"/>
        <v>484.430297</v>
      </c>
      <c r="J38" s="9">
        <f t="shared" si="4"/>
        <v>86448.073480999999</v>
      </c>
      <c r="K38" s="9">
        <f t="shared" ca="1" si="9"/>
        <v>9890.4702640000032</v>
      </c>
      <c r="L38" s="8"/>
      <c r="M38" s="8"/>
      <c r="N38" s="6"/>
      <c r="O38" s="8"/>
      <c r="P38" s="7"/>
      <c r="Q38" s="6"/>
    </row>
    <row r="39" spans="1:17" x14ac:dyDescent="0.2">
      <c r="A39" s="12">
        <f>IF(J38=0,"",IF(J38="","",IF(Valores_especificados,A38+1,"")))</f>
        <v>20</v>
      </c>
      <c r="B39" s="11">
        <f t="shared" si="0"/>
        <v>43432</v>
      </c>
      <c r="C39" s="11">
        <f t="shared" si="1"/>
        <v>43432</v>
      </c>
      <c r="D39" s="10" t="str">
        <f t="shared" si="2"/>
        <v/>
      </c>
      <c r="E39" s="10">
        <f t="shared" si="5"/>
        <v>0</v>
      </c>
      <c r="F39" s="9">
        <f t="shared" si="6"/>
        <v>86448.073480999999</v>
      </c>
      <c r="G39" s="9">
        <f t="shared" si="3"/>
        <v>1233.810356826802</v>
      </c>
      <c r="H39" s="9">
        <f t="shared" si="7"/>
        <v>753.54328199999998</v>
      </c>
      <c r="I39" s="9">
        <f t="shared" si="8"/>
        <v>480.26707499999998</v>
      </c>
      <c r="J39" s="9">
        <f t="shared" si="4"/>
        <v>85694.530199000001</v>
      </c>
      <c r="K39" s="9">
        <f t="shared" ca="1" si="9"/>
        <v>10370.737339000003</v>
      </c>
      <c r="L39" s="8"/>
      <c r="M39" s="8"/>
      <c r="N39" s="6"/>
      <c r="O39" s="8"/>
      <c r="P39" s="7"/>
      <c r="Q39" s="6"/>
    </row>
    <row r="40" spans="1:17" x14ac:dyDescent="0.2">
      <c r="A40" s="12">
        <f>IF(J39=0,"",IF(J39="","",IF(Valores_especificados,A39+1,"")))</f>
        <v>21</v>
      </c>
      <c r="B40" s="11">
        <f t="shared" si="0"/>
        <v>43462</v>
      </c>
      <c r="C40" s="11">
        <f t="shared" si="1"/>
        <v>43462</v>
      </c>
      <c r="D40" s="10" t="str">
        <f t="shared" si="2"/>
        <v/>
      </c>
      <c r="E40" s="10">
        <f t="shared" si="5"/>
        <v>30</v>
      </c>
      <c r="F40" s="9">
        <f t="shared" si="6"/>
        <v>85694.530199000001</v>
      </c>
      <c r="G40" s="9">
        <f t="shared" si="3"/>
        <v>1233.810356826802</v>
      </c>
      <c r="H40" s="9">
        <f t="shared" si="7"/>
        <v>757.72963400000003</v>
      </c>
      <c r="I40" s="9">
        <f t="shared" si="8"/>
        <v>476.08072299999998</v>
      </c>
      <c r="J40" s="9">
        <f t="shared" si="4"/>
        <v>84936.800564999998</v>
      </c>
      <c r="K40" s="9">
        <f t="shared" ca="1" si="9"/>
        <v>10846.818062000002</v>
      </c>
      <c r="L40" s="8"/>
      <c r="M40" s="8"/>
      <c r="N40" s="6"/>
      <c r="O40" s="8"/>
      <c r="P40" s="7"/>
      <c r="Q40" s="6"/>
    </row>
    <row r="41" spans="1:17" x14ac:dyDescent="0.2">
      <c r="A41" s="12">
        <f>IF(J40=0,"",IF(J40="","",IF(Valores_especificados,A40+1,"")))</f>
        <v>22</v>
      </c>
      <c r="B41" s="11">
        <f t="shared" si="0"/>
        <v>43462</v>
      </c>
      <c r="C41" s="11">
        <f t="shared" si="1"/>
        <v>43462</v>
      </c>
      <c r="D41" s="10" t="str">
        <f t="shared" si="2"/>
        <v/>
      </c>
      <c r="E41" s="10">
        <f t="shared" si="5"/>
        <v>0</v>
      </c>
      <c r="F41" s="9">
        <f t="shared" si="6"/>
        <v>84936.800564999998</v>
      </c>
      <c r="G41" s="9">
        <f t="shared" si="3"/>
        <v>1233.810356826802</v>
      </c>
      <c r="H41" s="9">
        <f t="shared" si="7"/>
        <v>761.93924300000003</v>
      </c>
      <c r="I41" s="9">
        <f t="shared" si="8"/>
        <v>471.87111399999998</v>
      </c>
      <c r="J41" s="9">
        <f t="shared" si="4"/>
        <v>84174.861321999997</v>
      </c>
      <c r="K41" s="9">
        <f t="shared" ca="1" si="9"/>
        <v>11318.689176000002</v>
      </c>
      <c r="L41" s="8"/>
      <c r="M41" s="8"/>
      <c r="N41" s="6"/>
      <c r="O41" s="8"/>
      <c r="P41" s="7"/>
      <c r="Q41" s="6"/>
    </row>
    <row r="42" spans="1:17" x14ac:dyDescent="0.2">
      <c r="A42" s="12">
        <f>IF(J41=0,"",IF(J41="","",IF(Valores_especificados,A41+1,"")))</f>
        <v>23</v>
      </c>
      <c r="B42" s="11">
        <f t="shared" si="0"/>
        <v>43462</v>
      </c>
      <c r="C42" s="11">
        <f t="shared" si="1"/>
        <v>43462</v>
      </c>
      <c r="D42" s="10" t="str">
        <f t="shared" si="2"/>
        <v/>
      </c>
      <c r="E42" s="10">
        <f t="shared" si="5"/>
        <v>0</v>
      </c>
      <c r="F42" s="9">
        <f t="shared" si="6"/>
        <v>84174.861321999997</v>
      </c>
      <c r="G42" s="9">
        <f t="shared" si="3"/>
        <v>1233.810356826802</v>
      </c>
      <c r="H42" s="9">
        <f t="shared" si="7"/>
        <v>766.17223899999999</v>
      </c>
      <c r="I42" s="9">
        <f t="shared" si="8"/>
        <v>467.63811800000002</v>
      </c>
      <c r="J42" s="9">
        <f t="shared" si="4"/>
        <v>83408.689083000005</v>
      </c>
      <c r="K42" s="9">
        <f t="shared" ca="1" si="9"/>
        <v>11786.327294000002</v>
      </c>
      <c r="L42" s="8"/>
      <c r="M42" s="8"/>
      <c r="N42" s="6"/>
      <c r="O42" s="8"/>
      <c r="P42" s="7"/>
      <c r="Q42" s="6"/>
    </row>
    <row r="43" spans="1:17" x14ac:dyDescent="0.2">
      <c r="A43" s="12">
        <f>IF(J42=0,"",IF(J42="","",IF(Valores_especificados,A42+1,"")))</f>
        <v>24</v>
      </c>
      <c r="B43" s="11">
        <f t="shared" si="0"/>
        <v>43493</v>
      </c>
      <c r="C43" s="11">
        <f t="shared" si="1"/>
        <v>43493</v>
      </c>
      <c r="D43" s="10" t="str">
        <f t="shared" si="2"/>
        <v/>
      </c>
      <c r="E43" s="10">
        <f t="shared" si="5"/>
        <v>30</v>
      </c>
      <c r="F43" s="9">
        <f t="shared" si="6"/>
        <v>83408.689083000005</v>
      </c>
      <c r="G43" s="9">
        <f t="shared" si="3"/>
        <v>1233.810356826802</v>
      </c>
      <c r="H43" s="9">
        <f t="shared" si="7"/>
        <v>770.42875100000003</v>
      </c>
      <c r="I43" s="9">
        <f t="shared" si="8"/>
        <v>463.38160599999998</v>
      </c>
      <c r="J43" s="9">
        <f t="shared" si="4"/>
        <v>82638.260332000005</v>
      </c>
      <c r="K43" s="9">
        <f t="shared" ca="1" si="9"/>
        <v>12249.708900000003</v>
      </c>
      <c r="L43" s="8"/>
      <c r="M43" s="8"/>
      <c r="N43" s="6"/>
      <c r="O43" s="8"/>
      <c r="P43" s="7"/>
      <c r="Q43" s="6"/>
    </row>
    <row r="44" spans="1:17" x14ac:dyDescent="0.2">
      <c r="A44" s="12">
        <f>IF(J43=0,"",IF(J43="","",IF(Valores_especificados,A43+1,"")))</f>
        <v>25</v>
      </c>
      <c r="B44" s="11">
        <f t="shared" si="0"/>
        <v>43493</v>
      </c>
      <c r="C44" s="11">
        <f t="shared" si="1"/>
        <v>43493</v>
      </c>
      <c r="D44" s="10" t="str">
        <f t="shared" si="2"/>
        <v/>
      </c>
      <c r="E44" s="10">
        <f t="shared" si="5"/>
        <v>0</v>
      </c>
      <c r="F44" s="9">
        <f t="shared" si="6"/>
        <v>82638.260332000005</v>
      </c>
      <c r="G44" s="9">
        <f t="shared" si="3"/>
        <v>1233.810356826802</v>
      </c>
      <c r="H44" s="9">
        <f t="shared" si="7"/>
        <v>774.70891099999994</v>
      </c>
      <c r="I44" s="9">
        <f t="shared" si="8"/>
        <v>459.10144600000001</v>
      </c>
      <c r="J44" s="9">
        <f t="shared" si="4"/>
        <v>81863.551420999996</v>
      </c>
      <c r="K44" s="9">
        <f t="shared" ca="1" si="9"/>
        <v>12708.810346000004</v>
      </c>
      <c r="L44" s="8"/>
      <c r="M44" s="8"/>
      <c r="N44" s="6"/>
      <c r="O44" s="8"/>
      <c r="P44" s="7"/>
      <c r="Q44" s="6"/>
    </row>
    <row r="45" spans="1:17" x14ac:dyDescent="0.2">
      <c r="A45" s="12">
        <f>IF(J44=0,"",IF(J44="","",IF(Valores_especificados,A44+1,"")))</f>
        <v>26</v>
      </c>
      <c r="B45" s="11">
        <f t="shared" si="0"/>
        <v>43493</v>
      </c>
      <c r="C45" s="11">
        <f t="shared" si="1"/>
        <v>43493</v>
      </c>
      <c r="D45" s="10" t="str">
        <f t="shared" si="2"/>
        <v/>
      </c>
      <c r="E45" s="10">
        <f t="shared" si="5"/>
        <v>0</v>
      </c>
      <c r="F45" s="9">
        <f t="shared" si="6"/>
        <v>81863.551420999996</v>
      </c>
      <c r="G45" s="9">
        <f t="shared" si="3"/>
        <v>1233.810356826802</v>
      </c>
      <c r="H45" s="9">
        <f t="shared" si="7"/>
        <v>779.01284899999996</v>
      </c>
      <c r="I45" s="9">
        <f t="shared" si="8"/>
        <v>454.79750799999999</v>
      </c>
      <c r="J45" s="9">
        <f t="shared" si="4"/>
        <v>81084.538572000005</v>
      </c>
      <c r="K45" s="9">
        <f t="shared" ca="1" si="9"/>
        <v>13163.607854000003</v>
      </c>
      <c r="L45" s="8"/>
      <c r="M45" s="8"/>
      <c r="N45" s="6"/>
      <c r="O45" s="8"/>
      <c r="P45" s="7"/>
      <c r="Q45" s="6"/>
    </row>
    <row r="46" spans="1:17" x14ac:dyDescent="0.2">
      <c r="A46" s="12">
        <f>IF(J45=0,"",IF(J45="","",IF(Valores_especificados,A45+1,"")))</f>
        <v>27</v>
      </c>
      <c r="B46" s="11">
        <f t="shared" si="0"/>
        <v>43524</v>
      </c>
      <c r="C46" s="11">
        <f t="shared" si="1"/>
        <v>43524</v>
      </c>
      <c r="D46" s="10" t="str">
        <f t="shared" si="2"/>
        <v/>
      </c>
      <c r="E46" s="10">
        <f t="shared" si="5"/>
        <v>30</v>
      </c>
      <c r="F46" s="9">
        <f t="shared" si="6"/>
        <v>81084.538572000005</v>
      </c>
      <c r="G46" s="9">
        <f t="shared" si="3"/>
        <v>1233.810356826802</v>
      </c>
      <c r="H46" s="9">
        <f t="shared" si="7"/>
        <v>783.34069799999997</v>
      </c>
      <c r="I46" s="9">
        <f t="shared" si="8"/>
        <v>450.46965899999998</v>
      </c>
      <c r="J46" s="9">
        <f t="shared" si="4"/>
        <v>80301.197874000005</v>
      </c>
      <c r="K46" s="9">
        <f t="shared" ca="1" si="9"/>
        <v>13614.077513000004</v>
      </c>
      <c r="L46" s="8"/>
      <c r="M46" s="8"/>
      <c r="N46" s="6"/>
      <c r="O46" s="8"/>
      <c r="P46" s="7"/>
      <c r="Q46" s="6"/>
    </row>
    <row r="47" spans="1:17" x14ac:dyDescent="0.2">
      <c r="A47" s="12">
        <f>IF(J46=0,"",IF(J46="","",IF(Valores_especificados,A46+1,"")))</f>
        <v>28</v>
      </c>
      <c r="B47" s="11">
        <f t="shared" si="0"/>
        <v>43524</v>
      </c>
      <c r="C47" s="11">
        <f t="shared" si="1"/>
        <v>43524</v>
      </c>
      <c r="D47" s="10" t="str">
        <f t="shared" si="2"/>
        <v/>
      </c>
      <c r="E47" s="10">
        <f t="shared" si="5"/>
        <v>0</v>
      </c>
      <c r="F47" s="9">
        <f t="shared" si="6"/>
        <v>80301.197874000005</v>
      </c>
      <c r="G47" s="9">
        <f t="shared" si="3"/>
        <v>1233.810356826802</v>
      </c>
      <c r="H47" s="9">
        <f t="shared" si="7"/>
        <v>787.69259099999999</v>
      </c>
      <c r="I47" s="9">
        <f t="shared" si="8"/>
        <v>446.11776600000002</v>
      </c>
      <c r="J47" s="9">
        <f t="shared" si="4"/>
        <v>79513.505283000006</v>
      </c>
      <c r="K47" s="9">
        <f t="shared" ca="1" si="9"/>
        <v>14060.195279000003</v>
      </c>
      <c r="L47" s="8"/>
      <c r="M47" s="8"/>
      <c r="N47" s="6"/>
      <c r="O47" s="8"/>
      <c r="P47" s="7"/>
      <c r="Q47" s="6"/>
    </row>
    <row r="48" spans="1:17" x14ac:dyDescent="0.2">
      <c r="A48" s="12">
        <f>IF(J47=0,"",IF(J47="","",IF(Valores_especificados,A47+1,"")))</f>
        <v>29</v>
      </c>
      <c r="B48" s="11">
        <f t="shared" si="0"/>
        <v>43524</v>
      </c>
      <c r="C48" s="11">
        <f t="shared" si="1"/>
        <v>43524</v>
      </c>
      <c r="D48" s="10" t="str">
        <f t="shared" si="2"/>
        <v/>
      </c>
      <c r="E48" s="10">
        <f t="shared" si="5"/>
        <v>0</v>
      </c>
      <c r="F48" s="9">
        <f t="shared" si="6"/>
        <v>79513.505283000006</v>
      </c>
      <c r="G48" s="9">
        <f t="shared" si="3"/>
        <v>1233.810356826802</v>
      </c>
      <c r="H48" s="9">
        <f t="shared" si="7"/>
        <v>792.06866100000002</v>
      </c>
      <c r="I48" s="9">
        <f t="shared" si="8"/>
        <v>441.74169599999999</v>
      </c>
      <c r="J48" s="9">
        <f t="shared" si="4"/>
        <v>78721.436621999994</v>
      </c>
      <c r="K48" s="9">
        <f t="shared" ca="1" si="9"/>
        <v>14501.936975000002</v>
      </c>
      <c r="L48" s="8"/>
      <c r="M48" s="8"/>
      <c r="N48" s="6"/>
      <c r="O48" s="8"/>
      <c r="P48" s="7"/>
      <c r="Q48" s="6"/>
    </row>
    <row r="49" spans="1:17" x14ac:dyDescent="0.2">
      <c r="A49" s="12">
        <f>IF(J48=0,"",IF(J48="","",IF(Valores_especificados,A48+1,"")))</f>
        <v>30</v>
      </c>
      <c r="B49" s="11">
        <f t="shared" si="0"/>
        <v>43552</v>
      </c>
      <c r="C49" s="11">
        <f t="shared" si="1"/>
        <v>43552</v>
      </c>
      <c r="D49" s="10" t="str">
        <f t="shared" si="2"/>
        <v/>
      </c>
      <c r="E49" s="10">
        <f t="shared" si="5"/>
        <v>30</v>
      </c>
      <c r="F49" s="9">
        <f t="shared" si="6"/>
        <v>78721.436621999994</v>
      </c>
      <c r="G49" s="9">
        <f t="shared" si="3"/>
        <v>1233.810356826802</v>
      </c>
      <c r="H49" s="9">
        <f t="shared" si="7"/>
        <v>796.46904199999994</v>
      </c>
      <c r="I49" s="9">
        <f t="shared" si="8"/>
        <v>437.34131500000001</v>
      </c>
      <c r="J49" s="9">
        <f t="shared" si="4"/>
        <v>77924.967579999997</v>
      </c>
      <c r="K49" s="9">
        <f t="shared" ca="1" si="9"/>
        <v>14939.278290000002</v>
      </c>
      <c r="L49" s="8"/>
      <c r="M49" s="8"/>
      <c r="N49" s="6"/>
      <c r="O49" s="8"/>
      <c r="P49" s="7"/>
      <c r="Q49" s="6"/>
    </row>
    <row r="50" spans="1:17" x14ac:dyDescent="0.2">
      <c r="A50" s="12">
        <f>IF(J49=0,"",IF(J49="","",IF(Valores_especificados,A49+1,"")))</f>
        <v>31</v>
      </c>
      <c r="B50" s="11">
        <f t="shared" si="0"/>
        <v>43552</v>
      </c>
      <c r="C50" s="11">
        <f t="shared" si="1"/>
        <v>43552</v>
      </c>
      <c r="D50" s="10" t="str">
        <f t="shared" si="2"/>
        <v/>
      </c>
      <c r="E50" s="10">
        <f t="shared" si="5"/>
        <v>0</v>
      </c>
      <c r="F50" s="9">
        <f t="shared" si="6"/>
        <v>77924.967579999997</v>
      </c>
      <c r="G50" s="9">
        <f t="shared" si="3"/>
        <v>1233.810356826802</v>
      </c>
      <c r="H50" s="9">
        <f t="shared" si="7"/>
        <v>800.89386999999999</v>
      </c>
      <c r="I50" s="9">
        <f t="shared" si="8"/>
        <v>432.91648700000002</v>
      </c>
      <c r="J50" s="9">
        <f t="shared" si="4"/>
        <v>77124.073709999997</v>
      </c>
      <c r="K50" s="9">
        <f t="shared" ca="1" si="9"/>
        <v>15372.194777000002</v>
      </c>
      <c r="L50" s="8"/>
      <c r="M50" s="8"/>
      <c r="N50" s="6"/>
      <c r="O50" s="8"/>
      <c r="P50" s="7"/>
      <c r="Q50" s="6"/>
    </row>
    <row r="51" spans="1:17" x14ac:dyDescent="0.2">
      <c r="A51" s="12">
        <f>IF(J50=0,"",IF(J50="","",IF(Valores_especificados,A50+1,"")))</f>
        <v>32</v>
      </c>
      <c r="B51" s="11">
        <f t="shared" si="0"/>
        <v>43552</v>
      </c>
      <c r="C51" s="11">
        <f t="shared" si="1"/>
        <v>43552</v>
      </c>
      <c r="D51" s="10" t="str">
        <f t="shared" si="2"/>
        <v/>
      </c>
      <c r="E51" s="10">
        <f t="shared" si="5"/>
        <v>0</v>
      </c>
      <c r="F51" s="9">
        <f t="shared" si="6"/>
        <v>77124.073709999997</v>
      </c>
      <c r="G51" s="9">
        <f t="shared" si="3"/>
        <v>1233.810356826802</v>
      </c>
      <c r="H51" s="9">
        <f t="shared" si="7"/>
        <v>805.34328100000005</v>
      </c>
      <c r="I51" s="9">
        <f t="shared" si="8"/>
        <v>428.46707600000002</v>
      </c>
      <c r="J51" s="9">
        <f t="shared" si="4"/>
        <v>76318.730429000003</v>
      </c>
      <c r="K51" s="9">
        <f t="shared" ca="1" si="9"/>
        <v>15800.661853000003</v>
      </c>
      <c r="L51" s="8"/>
      <c r="M51" s="8"/>
      <c r="N51" s="6"/>
      <c r="O51" s="8"/>
      <c r="P51" s="7"/>
      <c r="Q51" s="6"/>
    </row>
    <row r="52" spans="1:17" x14ac:dyDescent="0.2">
      <c r="A52" s="12">
        <f>IF(J51=0,"",IF(J51="","",IF(Valores_especificados,A51+1,"")))</f>
        <v>33</v>
      </c>
      <c r="B52" s="11">
        <f t="shared" si="0"/>
        <v>43584</v>
      </c>
      <c r="C52" s="11">
        <f t="shared" si="1"/>
        <v>43583</v>
      </c>
      <c r="D52" s="10">
        <f t="shared" si="2"/>
        <v>1</v>
      </c>
      <c r="E52" s="10">
        <f t="shared" si="5"/>
        <v>31</v>
      </c>
      <c r="F52" s="9">
        <f t="shared" si="6"/>
        <v>76318.730429000003</v>
      </c>
      <c r="G52" s="9">
        <f t="shared" si="3"/>
        <v>1233.810356826802</v>
      </c>
      <c r="H52" s="9">
        <f t="shared" si="7"/>
        <v>809.81741</v>
      </c>
      <c r="I52" s="9">
        <f t="shared" si="8"/>
        <v>423.99294700000002</v>
      </c>
      <c r="J52" s="9">
        <f t="shared" si="4"/>
        <v>75508.913019</v>
      </c>
      <c r="K52" s="9">
        <f t="shared" ca="1" si="9"/>
        <v>16224.654800000004</v>
      </c>
      <c r="L52" s="8"/>
      <c r="M52" s="8"/>
      <c r="N52" s="6"/>
      <c r="O52" s="8"/>
      <c r="P52" s="7"/>
      <c r="Q52" s="6"/>
    </row>
    <row r="53" spans="1:17" x14ac:dyDescent="0.2">
      <c r="A53" s="12">
        <f>IF(J52=0,"",IF(J52="","",IF(Valores_especificados,A52+1,"")))</f>
        <v>34</v>
      </c>
      <c r="B53" s="11">
        <f t="shared" si="0"/>
        <v>43584</v>
      </c>
      <c r="C53" s="11">
        <f t="shared" si="1"/>
        <v>43583</v>
      </c>
      <c r="D53" s="10">
        <f t="shared" si="2"/>
        <v>1</v>
      </c>
      <c r="E53" s="10">
        <f t="shared" si="5"/>
        <v>0</v>
      </c>
      <c r="F53" s="9">
        <f t="shared" si="6"/>
        <v>75508.913019</v>
      </c>
      <c r="G53" s="9">
        <f t="shared" si="3"/>
        <v>1233.810356826802</v>
      </c>
      <c r="H53" s="9">
        <f t="shared" si="7"/>
        <v>814.31639600000005</v>
      </c>
      <c r="I53" s="9">
        <f t="shared" si="8"/>
        <v>419.49396100000001</v>
      </c>
      <c r="J53" s="9">
        <f t="shared" si="4"/>
        <v>74694.596623000005</v>
      </c>
      <c r="K53" s="9">
        <f t="shared" ca="1" si="9"/>
        <v>16644.148761000004</v>
      </c>
      <c r="L53" s="8"/>
      <c r="M53" s="8"/>
      <c r="N53" s="6"/>
      <c r="O53" s="8"/>
      <c r="P53" s="7"/>
      <c r="Q53" s="6"/>
    </row>
    <row r="54" spans="1:17" x14ac:dyDescent="0.2">
      <c r="A54" s="12">
        <f>IF(J53=0,"",IF(J53="","",IF(Valores_especificados,A53+1,"")))</f>
        <v>35</v>
      </c>
      <c r="B54" s="11">
        <f t="shared" si="0"/>
        <v>43584</v>
      </c>
      <c r="C54" s="11">
        <f t="shared" si="1"/>
        <v>43583</v>
      </c>
      <c r="D54" s="10">
        <f t="shared" si="2"/>
        <v>1</v>
      </c>
      <c r="E54" s="10">
        <f t="shared" si="5"/>
        <v>0</v>
      </c>
      <c r="F54" s="9">
        <f t="shared" si="6"/>
        <v>74694.596623000005</v>
      </c>
      <c r="G54" s="9">
        <f t="shared" si="3"/>
        <v>1233.810356826802</v>
      </c>
      <c r="H54" s="9">
        <f t="shared" si="7"/>
        <v>818.84037599999999</v>
      </c>
      <c r="I54" s="9">
        <f t="shared" si="8"/>
        <v>414.96998100000002</v>
      </c>
      <c r="J54" s="9">
        <f t="shared" si="4"/>
        <v>73875.756246999998</v>
      </c>
      <c r="K54" s="9">
        <f t="shared" ca="1" si="9"/>
        <v>17059.118742000002</v>
      </c>
      <c r="L54" s="8"/>
      <c r="M54" s="8"/>
      <c r="N54" s="6"/>
      <c r="O54" s="8"/>
      <c r="P54" s="7"/>
      <c r="Q54" s="6"/>
    </row>
    <row r="55" spans="1:17" x14ac:dyDescent="0.2">
      <c r="A55" s="12">
        <f>IF(J54=0,"",IF(J54="","",IF(Valores_especificados,A54+1,"")))</f>
        <v>36</v>
      </c>
      <c r="B55" s="11">
        <f t="shared" si="0"/>
        <v>43613</v>
      </c>
      <c r="C55" s="11">
        <f t="shared" si="1"/>
        <v>43613</v>
      </c>
      <c r="D55" s="10" t="str">
        <f t="shared" si="2"/>
        <v/>
      </c>
      <c r="E55" s="10">
        <f t="shared" si="5"/>
        <v>29</v>
      </c>
      <c r="F55" s="9">
        <f t="shared" si="6"/>
        <v>73875.756246999998</v>
      </c>
      <c r="G55" s="9">
        <f t="shared" si="3"/>
        <v>1233.810356826802</v>
      </c>
      <c r="H55" s="9">
        <f t="shared" si="7"/>
        <v>823.38948900000003</v>
      </c>
      <c r="I55" s="9">
        <f t="shared" si="8"/>
        <v>410.42086799999998</v>
      </c>
      <c r="J55" s="9">
        <f t="shared" si="4"/>
        <v>73052.366758000004</v>
      </c>
      <c r="K55" s="9">
        <f t="shared" ca="1" si="9"/>
        <v>17469.539610000003</v>
      </c>
      <c r="L55" s="8"/>
      <c r="M55" s="8"/>
      <c r="N55" s="6"/>
      <c r="O55" s="8"/>
      <c r="P55" s="7"/>
      <c r="Q55" s="6"/>
    </row>
    <row r="56" spans="1:17" x14ac:dyDescent="0.2">
      <c r="A56" s="12">
        <f>IF(J55=0,"",IF(J55="","",IF(Valores_especificados,A55+1,"")))</f>
        <v>37</v>
      </c>
      <c r="B56" s="11">
        <f t="shared" si="0"/>
        <v>43613</v>
      </c>
      <c r="C56" s="11">
        <f t="shared" si="1"/>
        <v>43613</v>
      </c>
      <c r="D56" s="10" t="str">
        <f t="shared" si="2"/>
        <v/>
      </c>
      <c r="E56" s="10">
        <f t="shared" si="5"/>
        <v>0</v>
      </c>
      <c r="F56" s="9">
        <f t="shared" si="6"/>
        <v>73052.366758000004</v>
      </c>
      <c r="G56" s="9">
        <f t="shared" si="3"/>
        <v>1233.810356826802</v>
      </c>
      <c r="H56" s="9">
        <f t="shared" si="7"/>
        <v>827.96387500000003</v>
      </c>
      <c r="I56" s="9">
        <f t="shared" si="8"/>
        <v>405.84648199999998</v>
      </c>
      <c r="J56" s="9">
        <f t="shared" si="4"/>
        <v>72224.402883000002</v>
      </c>
      <c r="K56" s="9">
        <f t="shared" ca="1" si="9"/>
        <v>17875.386092000004</v>
      </c>
      <c r="L56" s="8"/>
      <c r="M56" s="8"/>
      <c r="N56" s="6"/>
      <c r="O56" s="8"/>
      <c r="P56" s="7"/>
      <c r="Q56" s="6"/>
    </row>
    <row r="57" spans="1:17" x14ac:dyDescent="0.2">
      <c r="A57" s="12">
        <f>IF(J56=0,"",IF(J56="","",IF(Valores_especificados,A56+1,"")))</f>
        <v>38</v>
      </c>
      <c r="B57" s="11">
        <f t="shared" si="0"/>
        <v>43613</v>
      </c>
      <c r="C57" s="11">
        <f t="shared" si="1"/>
        <v>43613</v>
      </c>
      <c r="D57" s="10" t="str">
        <f t="shared" si="2"/>
        <v/>
      </c>
      <c r="E57" s="10">
        <f t="shared" si="5"/>
        <v>0</v>
      </c>
      <c r="F57" s="9">
        <f t="shared" si="6"/>
        <v>72224.402883000002</v>
      </c>
      <c r="G57" s="9">
        <f t="shared" si="3"/>
        <v>1233.810356826802</v>
      </c>
      <c r="H57" s="9">
        <f t="shared" si="7"/>
        <v>832.56367399999999</v>
      </c>
      <c r="I57" s="9">
        <f t="shared" si="8"/>
        <v>401.24668300000002</v>
      </c>
      <c r="J57" s="9">
        <f t="shared" si="4"/>
        <v>71391.839208999998</v>
      </c>
      <c r="K57" s="9">
        <f t="shared" ca="1" si="9"/>
        <v>18276.632775000005</v>
      </c>
      <c r="L57" s="8"/>
      <c r="M57" s="8"/>
      <c r="N57" s="6"/>
      <c r="O57" s="8"/>
      <c r="P57" s="7"/>
      <c r="Q57" s="6"/>
    </row>
    <row r="58" spans="1:17" x14ac:dyDescent="0.2">
      <c r="A58" s="12">
        <f>IF(J57=0,"",IF(J57="","",IF(Valores_especificados,A57+1,"")))</f>
        <v>39</v>
      </c>
      <c r="B58" s="11">
        <f t="shared" si="0"/>
        <v>43644</v>
      </c>
      <c r="C58" s="11">
        <f t="shared" si="1"/>
        <v>43644</v>
      </c>
      <c r="D58" s="10" t="str">
        <f t="shared" si="2"/>
        <v/>
      </c>
      <c r="E58" s="10">
        <f t="shared" si="5"/>
        <v>30</v>
      </c>
      <c r="F58" s="9">
        <f t="shared" si="6"/>
        <v>71391.839208999998</v>
      </c>
      <c r="G58" s="9">
        <f t="shared" si="3"/>
        <v>1233.810356826802</v>
      </c>
      <c r="H58" s="9">
        <f t="shared" si="7"/>
        <v>837.18902800000001</v>
      </c>
      <c r="I58" s="9">
        <f t="shared" si="8"/>
        <v>396.621329</v>
      </c>
      <c r="J58" s="9">
        <f t="shared" si="4"/>
        <v>70554.650181000005</v>
      </c>
      <c r="K58" s="9">
        <f t="shared" ca="1" si="9"/>
        <v>18673.254104000007</v>
      </c>
      <c r="L58" s="8"/>
      <c r="M58" s="8"/>
      <c r="N58" s="6"/>
      <c r="O58" s="8"/>
      <c r="P58" s="7"/>
      <c r="Q58" s="6"/>
    </row>
    <row r="59" spans="1:17" x14ac:dyDescent="0.2">
      <c r="A59" s="12">
        <f>IF(J58=0,"",IF(J58="","",IF(Valores_especificados,A58+1,"")))</f>
        <v>40</v>
      </c>
      <c r="B59" s="11">
        <f t="shared" si="0"/>
        <v>43644</v>
      </c>
      <c r="C59" s="11">
        <f t="shared" si="1"/>
        <v>43644</v>
      </c>
      <c r="D59" s="10" t="str">
        <f t="shared" si="2"/>
        <v/>
      </c>
      <c r="E59" s="10">
        <f t="shared" si="5"/>
        <v>0</v>
      </c>
      <c r="F59" s="9">
        <f t="shared" si="6"/>
        <v>70554.650181000005</v>
      </c>
      <c r="G59" s="9">
        <f t="shared" si="3"/>
        <v>1233.810356826802</v>
      </c>
      <c r="H59" s="9">
        <f t="shared" si="7"/>
        <v>841.84007799999995</v>
      </c>
      <c r="I59" s="9">
        <f t="shared" si="8"/>
        <v>391.970279</v>
      </c>
      <c r="J59" s="9">
        <f t="shared" si="4"/>
        <v>69712.810102999996</v>
      </c>
      <c r="K59" s="9">
        <f t="shared" ca="1" si="9"/>
        <v>19065.224383000008</v>
      </c>
      <c r="L59" s="8"/>
      <c r="M59" s="8"/>
      <c r="N59" s="6"/>
      <c r="O59" s="8"/>
      <c r="P59" s="7"/>
      <c r="Q59" s="6"/>
    </row>
    <row r="60" spans="1:17" x14ac:dyDescent="0.2">
      <c r="A60" s="12">
        <f>IF(J59=0,"",IF(J59="","",IF(Valores_especificados,A59+1,"")))</f>
        <v>41</v>
      </c>
      <c r="B60" s="11">
        <f t="shared" si="0"/>
        <v>43644</v>
      </c>
      <c r="C60" s="11">
        <f t="shared" si="1"/>
        <v>43644</v>
      </c>
      <c r="D60" s="10" t="str">
        <f t="shared" si="2"/>
        <v/>
      </c>
      <c r="E60" s="10">
        <f t="shared" si="5"/>
        <v>0</v>
      </c>
      <c r="F60" s="9">
        <f t="shared" si="6"/>
        <v>69712.810102999996</v>
      </c>
      <c r="G60" s="9">
        <f t="shared" si="3"/>
        <v>1233.810356826802</v>
      </c>
      <c r="H60" s="9">
        <f t="shared" si="7"/>
        <v>846.51696800000002</v>
      </c>
      <c r="I60" s="9">
        <f t="shared" si="8"/>
        <v>387.29338899999999</v>
      </c>
      <c r="J60" s="9">
        <f t="shared" si="4"/>
        <v>68866.293135</v>
      </c>
      <c r="K60" s="9">
        <f t="shared" ca="1" si="9"/>
        <v>19452.517772000007</v>
      </c>
      <c r="L60" s="8"/>
      <c r="M60" s="8"/>
      <c r="N60" s="6"/>
      <c r="O60" s="8"/>
      <c r="P60" s="7"/>
      <c r="Q60" s="6"/>
    </row>
    <row r="61" spans="1:17" x14ac:dyDescent="0.2">
      <c r="A61" s="12">
        <f>IF(J60=0,"",IF(J60="","",IF(Valores_especificados,A60+1,"")))</f>
        <v>42</v>
      </c>
      <c r="B61" s="11">
        <f t="shared" si="0"/>
        <v>43675</v>
      </c>
      <c r="C61" s="11">
        <f t="shared" si="1"/>
        <v>43674</v>
      </c>
      <c r="D61" s="10">
        <f t="shared" si="2"/>
        <v>1</v>
      </c>
      <c r="E61" s="10">
        <f t="shared" si="5"/>
        <v>31</v>
      </c>
      <c r="F61" s="9">
        <f t="shared" si="6"/>
        <v>68866.293135</v>
      </c>
      <c r="G61" s="9">
        <f t="shared" si="3"/>
        <v>1233.810356826802</v>
      </c>
      <c r="H61" s="9">
        <f t="shared" si="7"/>
        <v>851.21983999999998</v>
      </c>
      <c r="I61" s="9">
        <f t="shared" si="8"/>
        <v>382.59051699999998</v>
      </c>
      <c r="J61" s="9">
        <f t="shared" si="4"/>
        <v>68015.073294999995</v>
      </c>
      <c r="K61" s="9">
        <f t="shared" ca="1" si="9"/>
        <v>19835.108289000007</v>
      </c>
      <c r="L61" s="8"/>
      <c r="M61" s="8"/>
      <c r="N61" s="6"/>
      <c r="O61" s="8"/>
      <c r="P61" s="7"/>
      <c r="Q61" s="6"/>
    </row>
    <row r="62" spans="1:17" x14ac:dyDescent="0.2">
      <c r="A62" s="12">
        <f>IF(J61=0,"",IF(J61="","",IF(Valores_especificados,A61+1,"")))</f>
        <v>43</v>
      </c>
      <c r="B62" s="11">
        <f t="shared" si="0"/>
        <v>43675</v>
      </c>
      <c r="C62" s="11">
        <f t="shared" si="1"/>
        <v>43674</v>
      </c>
      <c r="D62" s="10">
        <f t="shared" si="2"/>
        <v>1</v>
      </c>
      <c r="E62" s="10">
        <f t="shared" si="5"/>
        <v>0</v>
      </c>
      <c r="F62" s="9">
        <f t="shared" si="6"/>
        <v>68015.073294999995</v>
      </c>
      <c r="G62" s="9">
        <f t="shared" si="3"/>
        <v>1233.810356826802</v>
      </c>
      <c r="H62" s="9">
        <f t="shared" si="7"/>
        <v>855.94883900000002</v>
      </c>
      <c r="I62" s="9">
        <f t="shared" si="8"/>
        <v>377.86151799999999</v>
      </c>
      <c r="J62" s="9">
        <f t="shared" si="4"/>
        <v>67159.124456000005</v>
      </c>
      <c r="K62" s="9">
        <f t="shared" ca="1" si="9"/>
        <v>20212.969807000009</v>
      </c>
      <c r="L62" s="8"/>
      <c r="M62" s="8"/>
      <c r="N62" s="6"/>
      <c r="O62" s="8"/>
      <c r="P62" s="7"/>
      <c r="Q62" s="6"/>
    </row>
    <row r="63" spans="1:17" x14ac:dyDescent="0.2">
      <c r="A63" s="12">
        <f>IF(J62=0,"",IF(J62="","",IF(Valores_especificados,A62+1,"")))</f>
        <v>44</v>
      </c>
      <c r="B63" s="11">
        <f t="shared" si="0"/>
        <v>43675</v>
      </c>
      <c r="C63" s="11">
        <f t="shared" si="1"/>
        <v>43674</v>
      </c>
      <c r="D63" s="10">
        <f t="shared" si="2"/>
        <v>1</v>
      </c>
      <c r="E63" s="10">
        <f t="shared" si="5"/>
        <v>0</v>
      </c>
      <c r="F63" s="9">
        <f t="shared" si="6"/>
        <v>67159.124456000005</v>
      </c>
      <c r="G63" s="9">
        <f t="shared" si="3"/>
        <v>1233.810356826802</v>
      </c>
      <c r="H63" s="9">
        <f t="shared" si="7"/>
        <v>860.70411000000001</v>
      </c>
      <c r="I63" s="9">
        <f t="shared" si="8"/>
        <v>373.106247</v>
      </c>
      <c r="J63" s="9">
        <f t="shared" si="4"/>
        <v>66298.420345999999</v>
      </c>
      <c r="K63" s="9">
        <f t="shared" ca="1" si="9"/>
        <v>20586.076054000008</v>
      </c>
      <c r="L63" s="8"/>
      <c r="M63" s="8"/>
      <c r="N63" s="6"/>
      <c r="O63" s="8"/>
      <c r="P63" s="7"/>
      <c r="Q63" s="6"/>
    </row>
    <row r="64" spans="1:17" x14ac:dyDescent="0.2">
      <c r="A64" s="12">
        <f>IF(J63=0,"",IF(J63="","",IF(Valores_especificados,A63+1,"")))</f>
        <v>45</v>
      </c>
      <c r="B64" s="11">
        <f t="shared" si="0"/>
        <v>43705</v>
      </c>
      <c r="C64" s="11">
        <f t="shared" si="1"/>
        <v>43705</v>
      </c>
      <c r="D64" s="10" t="str">
        <f t="shared" si="2"/>
        <v/>
      </c>
      <c r="E64" s="10">
        <f t="shared" si="5"/>
        <v>29</v>
      </c>
      <c r="F64" s="9">
        <f t="shared" si="6"/>
        <v>66298.420345999999</v>
      </c>
      <c r="G64" s="9">
        <f t="shared" si="3"/>
        <v>1233.810356826802</v>
      </c>
      <c r="H64" s="9">
        <f t="shared" si="7"/>
        <v>865.48580000000004</v>
      </c>
      <c r="I64" s="9">
        <f t="shared" si="8"/>
        <v>368.32455700000003</v>
      </c>
      <c r="J64" s="9">
        <f t="shared" si="4"/>
        <v>65432.934545999997</v>
      </c>
      <c r="K64" s="9">
        <f t="shared" ca="1" si="9"/>
        <v>20954.400611000008</v>
      </c>
      <c r="L64" s="8"/>
      <c r="M64" s="8"/>
      <c r="N64" s="6"/>
      <c r="O64" s="8"/>
      <c r="P64" s="7"/>
      <c r="Q64" s="6"/>
    </row>
    <row r="65" spans="1:17" x14ac:dyDescent="0.2">
      <c r="A65" s="12">
        <f>IF(J64=0,"",IF(J64="","",IF(Valores_especificados,A64+1,"")))</f>
        <v>46</v>
      </c>
      <c r="B65" s="11">
        <f t="shared" si="0"/>
        <v>43705</v>
      </c>
      <c r="C65" s="11">
        <f t="shared" si="1"/>
        <v>43705</v>
      </c>
      <c r="D65" s="10" t="str">
        <f t="shared" si="2"/>
        <v/>
      </c>
      <c r="E65" s="10">
        <f t="shared" si="5"/>
        <v>0</v>
      </c>
      <c r="F65" s="9">
        <f t="shared" si="6"/>
        <v>65432.934545999997</v>
      </c>
      <c r="G65" s="9">
        <f t="shared" si="3"/>
        <v>1233.810356826802</v>
      </c>
      <c r="H65" s="9">
        <f t="shared" si="7"/>
        <v>870.29405399999996</v>
      </c>
      <c r="I65" s="9">
        <f t="shared" si="8"/>
        <v>363.51630299999999</v>
      </c>
      <c r="J65" s="9">
        <f t="shared" si="4"/>
        <v>64562.640491999999</v>
      </c>
      <c r="K65" s="9">
        <f t="shared" ca="1" si="9"/>
        <v>21317.916914000009</v>
      </c>
      <c r="L65" s="8"/>
      <c r="M65" s="8"/>
      <c r="N65" s="6"/>
      <c r="O65" s="8"/>
      <c r="P65" s="7"/>
      <c r="Q65" s="6"/>
    </row>
    <row r="66" spans="1:17" x14ac:dyDescent="0.2">
      <c r="A66" s="12">
        <f>IF(J65=0,"",IF(J65="","",IF(Valores_especificados,A65+1,"")))</f>
        <v>47</v>
      </c>
      <c r="B66" s="11">
        <f t="shared" si="0"/>
        <v>43705</v>
      </c>
      <c r="C66" s="11">
        <f t="shared" si="1"/>
        <v>43705</v>
      </c>
      <c r="D66" s="10" t="str">
        <f t="shared" si="2"/>
        <v/>
      </c>
      <c r="E66" s="10">
        <f t="shared" si="5"/>
        <v>0</v>
      </c>
      <c r="F66" s="9">
        <f t="shared" si="6"/>
        <v>64562.640491999999</v>
      </c>
      <c r="G66" s="9">
        <f t="shared" si="3"/>
        <v>1233.810356826802</v>
      </c>
      <c r="H66" s="9">
        <f t="shared" si="7"/>
        <v>875.12902099999997</v>
      </c>
      <c r="I66" s="9">
        <f t="shared" si="8"/>
        <v>358.68133599999999</v>
      </c>
      <c r="J66" s="9">
        <f t="shared" si="4"/>
        <v>63687.511470999998</v>
      </c>
      <c r="K66" s="9">
        <f t="shared" ca="1" si="9"/>
        <v>21676.59825000001</v>
      </c>
      <c r="L66" s="8"/>
      <c r="M66" s="8"/>
      <c r="N66" s="6"/>
      <c r="O66" s="8"/>
      <c r="P66" s="7"/>
      <c r="Q66" s="6"/>
    </row>
    <row r="67" spans="1:17" x14ac:dyDescent="0.2">
      <c r="A67" s="12">
        <f>IF(J66=0,"",IF(J66="","",IF(Valores_especificados,A66+1,"")))</f>
        <v>48</v>
      </c>
      <c r="B67" s="11">
        <f t="shared" si="0"/>
        <v>43736</v>
      </c>
      <c r="C67" s="11">
        <f t="shared" si="1"/>
        <v>43736</v>
      </c>
      <c r="D67" s="10" t="str">
        <f t="shared" si="2"/>
        <v/>
      </c>
      <c r="E67" s="10">
        <f t="shared" si="5"/>
        <v>30</v>
      </c>
      <c r="F67" s="9">
        <f t="shared" si="6"/>
        <v>63687.511470999998</v>
      </c>
      <c r="G67" s="9">
        <f t="shared" si="3"/>
        <v>1233.810356826802</v>
      </c>
      <c r="H67" s="9">
        <f t="shared" si="7"/>
        <v>879.99084900000003</v>
      </c>
      <c r="I67" s="9">
        <f t="shared" si="8"/>
        <v>353.81950799999998</v>
      </c>
      <c r="J67" s="9">
        <f t="shared" si="4"/>
        <v>62807.520621999996</v>
      </c>
      <c r="K67" s="9">
        <f t="shared" ca="1" si="9"/>
        <v>22030.417758000011</v>
      </c>
      <c r="L67" s="8"/>
      <c r="M67" s="8"/>
      <c r="N67" s="6"/>
      <c r="O67" s="8"/>
      <c r="P67" s="7"/>
      <c r="Q67" s="6"/>
    </row>
    <row r="68" spans="1:17" x14ac:dyDescent="0.2">
      <c r="A68" s="12">
        <f>IF(J67=0,"",IF(J67="","",IF(Valores_especificados,A67+1,"")))</f>
        <v>49</v>
      </c>
      <c r="B68" s="11">
        <f t="shared" si="0"/>
        <v>43736</v>
      </c>
      <c r="C68" s="11">
        <f t="shared" si="1"/>
        <v>43736</v>
      </c>
      <c r="D68" s="10" t="str">
        <f t="shared" si="2"/>
        <v/>
      </c>
      <c r="E68" s="10">
        <f t="shared" si="5"/>
        <v>0</v>
      </c>
      <c r="F68" s="9">
        <f t="shared" si="6"/>
        <v>62807.520621999996</v>
      </c>
      <c r="G68" s="9">
        <f t="shared" si="3"/>
        <v>1233.810356826802</v>
      </c>
      <c r="H68" s="9">
        <f t="shared" si="7"/>
        <v>884.87968699999999</v>
      </c>
      <c r="I68" s="9">
        <f t="shared" si="8"/>
        <v>348.93067000000002</v>
      </c>
      <c r="J68" s="9">
        <f t="shared" si="4"/>
        <v>61922.640935000003</v>
      </c>
      <c r="K68" s="9">
        <f t="shared" ca="1" si="9"/>
        <v>22379.348428000012</v>
      </c>
      <c r="L68" s="8"/>
      <c r="M68" s="8"/>
      <c r="N68" s="6"/>
      <c r="O68" s="8"/>
      <c r="P68" s="7"/>
      <c r="Q68" s="6"/>
    </row>
    <row r="69" spans="1:17" x14ac:dyDescent="0.2">
      <c r="A69" s="12">
        <f>IF(J68=0,"",IF(J68="","",IF(Valores_especificados,A68+1,"")))</f>
        <v>50</v>
      </c>
      <c r="B69" s="11">
        <f t="shared" si="0"/>
        <v>43736</v>
      </c>
      <c r="C69" s="11">
        <f t="shared" si="1"/>
        <v>43736</v>
      </c>
      <c r="D69" s="10" t="str">
        <f t="shared" si="2"/>
        <v/>
      </c>
      <c r="E69" s="10">
        <f t="shared" si="5"/>
        <v>0</v>
      </c>
      <c r="F69" s="9">
        <f t="shared" si="6"/>
        <v>61922.640935000003</v>
      </c>
      <c r="G69" s="9">
        <f t="shared" si="3"/>
        <v>1233.810356826802</v>
      </c>
      <c r="H69" s="9">
        <f t="shared" si="7"/>
        <v>889.79568500000005</v>
      </c>
      <c r="I69" s="9">
        <f t="shared" si="8"/>
        <v>344.01467200000002</v>
      </c>
      <c r="J69" s="9">
        <f t="shared" si="4"/>
        <v>61032.845249999998</v>
      </c>
      <c r="K69" s="9">
        <f t="shared" ca="1" si="9"/>
        <v>22723.363100000013</v>
      </c>
      <c r="L69" s="8"/>
      <c r="M69" s="8"/>
      <c r="N69" s="6"/>
      <c r="O69" s="8"/>
      <c r="P69" s="7"/>
      <c r="Q69" s="6"/>
    </row>
    <row r="70" spans="1:17" x14ac:dyDescent="0.2">
      <c r="A70" s="12">
        <f>IF(J69=0,"",IF(J69="","",IF(Valores_especificados,A69+1,"")))</f>
        <v>51</v>
      </c>
      <c r="B70" s="11">
        <f t="shared" si="0"/>
        <v>43766</v>
      </c>
      <c r="C70" s="11">
        <f t="shared" si="1"/>
        <v>43766</v>
      </c>
      <c r="D70" s="10" t="str">
        <f t="shared" si="2"/>
        <v/>
      </c>
      <c r="E70" s="10">
        <f t="shared" si="5"/>
        <v>30</v>
      </c>
      <c r="F70" s="9">
        <f t="shared" si="6"/>
        <v>61032.845249999998</v>
      </c>
      <c r="G70" s="9">
        <f t="shared" si="3"/>
        <v>1233.810356826802</v>
      </c>
      <c r="H70" s="9">
        <f t="shared" si="7"/>
        <v>894.73899400000005</v>
      </c>
      <c r="I70" s="9">
        <f t="shared" si="8"/>
        <v>339.07136300000002</v>
      </c>
      <c r="J70" s="9">
        <f t="shared" si="4"/>
        <v>60138.106255999999</v>
      </c>
      <c r="K70" s="9">
        <f t="shared" ca="1" si="9"/>
        <v>23062.434463000012</v>
      </c>
      <c r="L70" s="8"/>
      <c r="M70" s="8"/>
      <c r="N70" s="6"/>
      <c r="O70" s="8"/>
      <c r="P70" s="7"/>
      <c r="Q70" s="6"/>
    </row>
    <row r="71" spans="1:17" x14ac:dyDescent="0.2">
      <c r="A71" s="12">
        <f>IF(J70=0,"",IF(J70="","",IF(Valores_especificados,A70+1,"")))</f>
        <v>52</v>
      </c>
      <c r="B71" s="11">
        <f t="shared" si="0"/>
        <v>43766</v>
      </c>
      <c r="C71" s="11">
        <f t="shared" si="1"/>
        <v>43766</v>
      </c>
      <c r="D71" s="10" t="str">
        <f t="shared" si="2"/>
        <v/>
      </c>
      <c r="E71" s="10">
        <f t="shared" si="5"/>
        <v>0</v>
      </c>
      <c r="F71" s="9">
        <f t="shared" si="6"/>
        <v>60138.106255999999</v>
      </c>
      <c r="G71" s="9">
        <f t="shared" si="3"/>
        <v>1233.810356826802</v>
      </c>
      <c r="H71" s="9">
        <f t="shared" si="7"/>
        <v>899.70976700000006</v>
      </c>
      <c r="I71" s="9">
        <f t="shared" si="8"/>
        <v>334.10059000000001</v>
      </c>
      <c r="J71" s="9">
        <f t="shared" si="4"/>
        <v>59238.396488999999</v>
      </c>
      <c r="K71" s="9">
        <f t="shared" ca="1" si="9"/>
        <v>23396.535053000014</v>
      </c>
      <c r="L71" s="8"/>
      <c r="M71" s="8"/>
      <c r="N71" s="6"/>
      <c r="O71" s="8"/>
      <c r="P71" s="7"/>
      <c r="Q71" s="6"/>
    </row>
    <row r="72" spans="1:17" x14ac:dyDescent="0.2">
      <c r="A72" s="12">
        <f>IF(J71=0,"",IF(J71="","",IF(Valores_especificados,A71+1,"")))</f>
        <v>53</v>
      </c>
      <c r="B72" s="11">
        <f t="shared" si="0"/>
        <v>43766</v>
      </c>
      <c r="C72" s="11">
        <f t="shared" si="1"/>
        <v>43766</v>
      </c>
      <c r="D72" s="10" t="str">
        <f t="shared" si="2"/>
        <v/>
      </c>
      <c r="E72" s="10">
        <f t="shared" si="5"/>
        <v>0</v>
      </c>
      <c r="F72" s="9">
        <f t="shared" si="6"/>
        <v>59238.396488999999</v>
      </c>
      <c r="G72" s="9">
        <f t="shared" si="3"/>
        <v>1233.810356826802</v>
      </c>
      <c r="H72" s="9">
        <f t="shared" si="7"/>
        <v>904.70815400000004</v>
      </c>
      <c r="I72" s="9">
        <f t="shared" si="8"/>
        <v>329.10220299999997</v>
      </c>
      <c r="J72" s="9">
        <f t="shared" si="4"/>
        <v>58333.688334999999</v>
      </c>
      <c r="K72" s="9">
        <f t="shared" ca="1" si="9"/>
        <v>23725.637256000013</v>
      </c>
      <c r="L72" s="8"/>
      <c r="M72" s="8"/>
      <c r="N72" s="6"/>
      <c r="O72" s="8"/>
      <c r="P72" s="7"/>
      <c r="Q72" s="6"/>
    </row>
    <row r="73" spans="1:17" x14ac:dyDescent="0.2">
      <c r="A73" s="12">
        <f>IF(J72=0,"",IF(J72="","",IF(Valores_especificados,A72+1,"")))</f>
        <v>54</v>
      </c>
      <c r="B73" s="11">
        <f t="shared" si="0"/>
        <v>43797</v>
      </c>
      <c r="C73" s="11">
        <f t="shared" si="1"/>
        <v>43797</v>
      </c>
      <c r="D73" s="10" t="str">
        <f t="shared" si="2"/>
        <v/>
      </c>
      <c r="E73" s="10">
        <f t="shared" si="5"/>
        <v>30</v>
      </c>
      <c r="F73" s="9">
        <f t="shared" si="6"/>
        <v>58333.688334999999</v>
      </c>
      <c r="G73" s="9">
        <f t="shared" si="3"/>
        <v>1233.810356826802</v>
      </c>
      <c r="H73" s="9">
        <f t="shared" si="7"/>
        <v>909.73431100000005</v>
      </c>
      <c r="I73" s="9">
        <f t="shared" si="8"/>
        <v>324.07604600000002</v>
      </c>
      <c r="J73" s="9">
        <f t="shared" si="4"/>
        <v>57423.954023999999</v>
      </c>
      <c r="K73" s="9">
        <f t="shared" ca="1" si="9"/>
        <v>24049.713302000011</v>
      </c>
      <c r="L73" s="8"/>
      <c r="M73" s="8"/>
      <c r="N73" s="6"/>
      <c r="O73" s="8"/>
      <c r="P73" s="7"/>
      <c r="Q73" s="6"/>
    </row>
    <row r="74" spans="1:17" x14ac:dyDescent="0.2">
      <c r="A74" s="12">
        <f>IF(J73=0,"",IF(J73="","",IF(Valores_especificados,A73+1,"")))</f>
        <v>55</v>
      </c>
      <c r="B74" s="11">
        <f t="shared" si="0"/>
        <v>43797</v>
      </c>
      <c r="C74" s="11">
        <f t="shared" si="1"/>
        <v>43797</v>
      </c>
      <c r="D74" s="10" t="str">
        <f t="shared" si="2"/>
        <v/>
      </c>
      <c r="E74" s="10">
        <f t="shared" si="5"/>
        <v>0</v>
      </c>
      <c r="F74" s="9">
        <f t="shared" si="6"/>
        <v>57423.954023999999</v>
      </c>
      <c r="G74" s="9">
        <f t="shared" si="3"/>
        <v>1233.810356826802</v>
      </c>
      <c r="H74" s="9">
        <f t="shared" si="7"/>
        <v>914.78839000000005</v>
      </c>
      <c r="I74" s="9">
        <f t="shared" si="8"/>
        <v>319.02196700000002</v>
      </c>
      <c r="J74" s="9">
        <f t="shared" si="4"/>
        <v>56509.165633999997</v>
      </c>
      <c r="K74" s="9">
        <f t="shared" ca="1" si="9"/>
        <v>24368.735269000012</v>
      </c>
      <c r="L74" s="8"/>
      <c r="M74" s="8"/>
      <c r="N74" s="6"/>
      <c r="O74" s="8"/>
      <c r="P74" s="7"/>
      <c r="Q74" s="6"/>
    </row>
    <row r="75" spans="1:17" x14ac:dyDescent="0.2">
      <c r="A75" s="12">
        <f>IF(J74=0,"",IF(J74="","",IF(Valores_especificados,A74+1,"")))</f>
        <v>56</v>
      </c>
      <c r="B75" s="11">
        <f t="shared" si="0"/>
        <v>43797</v>
      </c>
      <c r="C75" s="11">
        <f t="shared" si="1"/>
        <v>43797</v>
      </c>
      <c r="D75" s="10" t="str">
        <f t="shared" si="2"/>
        <v/>
      </c>
      <c r="E75" s="10">
        <f t="shared" si="5"/>
        <v>0</v>
      </c>
      <c r="F75" s="9">
        <f t="shared" si="6"/>
        <v>56509.165633999997</v>
      </c>
      <c r="G75" s="9">
        <f t="shared" si="3"/>
        <v>1233.810356826802</v>
      </c>
      <c r="H75" s="9">
        <f t="shared" si="7"/>
        <v>919.87054799999999</v>
      </c>
      <c r="I75" s="9">
        <f t="shared" si="8"/>
        <v>313.93980900000003</v>
      </c>
      <c r="J75" s="9">
        <f t="shared" si="4"/>
        <v>55589.295085999998</v>
      </c>
      <c r="K75" s="9">
        <f t="shared" ca="1" si="9"/>
        <v>24682.675078000011</v>
      </c>
      <c r="L75" s="8"/>
      <c r="M75" s="8"/>
      <c r="N75" s="6"/>
      <c r="O75" s="8"/>
      <c r="P75" s="7"/>
      <c r="Q75" s="6"/>
    </row>
    <row r="76" spans="1:17" x14ac:dyDescent="0.2">
      <c r="A76" s="12">
        <f>IF(J75=0,"",IF(J75="","",IF(Valores_especificados,A75+1,"")))</f>
        <v>57</v>
      </c>
      <c r="B76" s="11">
        <f t="shared" si="0"/>
        <v>43827</v>
      </c>
      <c r="C76" s="11">
        <f t="shared" si="1"/>
        <v>43827</v>
      </c>
      <c r="D76" s="10" t="str">
        <f t="shared" si="2"/>
        <v/>
      </c>
      <c r="E76" s="10">
        <f t="shared" si="5"/>
        <v>30</v>
      </c>
      <c r="F76" s="9">
        <f t="shared" si="6"/>
        <v>55589.295085999998</v>
      </c>
      <c r="G76" s="9">
        <f t="shared" si="3"/>
        <v>1233.810356826802</v>
      </c>
      <c r="H76" s="9">
        <f t="shared" si="7"/>
        <v>924.98094000000003</v>
      </c>
      <c r="I76" s="9">
        <f t="shared" si="8"/>
        <v>308.82941699999998</v>
      </c>
      <c r="J76" s="9">
        <f t="shared" si="4"/>
        <v>54664.314145999997</v>
      </c>
      <c r="K76" s="9">
        <f t="shared" ca="1" si="9"/>
        <v>24991.504495000012</v>
      </c>
      <c r="L76" s="8"/>
      <c r="M76" s="8"/>
      <c r="N76" s="6"/>
      <c r="O76" s="8"/>
      <c r="P76" s="7"/>
      <c r="Q76" s="6"/>
    </row>
    <row r="77" spans="1:17" x14ac:dyDescent="0.2">
      <c r="A77" s="12">
        <f>IF(J76=0,"",IF(J76="","",IF(Valores_especificados,A76+1,"")))</f>
        <v>58</v>
      </c>
      <c r="B77" s="11">
        <f t="shared" si="0"/>
        <v>43827</v>
      </c>
      <c r="C77" s="11">
        <f t="shared" si="1"/>
        <v>43827</v>
      </c>
      <c r="D77" s="10" t="str">
        <f t="shared" si="2"/>
        <v/>
      </c>
      <c r="E77" s="10">
        <f t="shared" si="5"/>
        <v>0</v>
      </c>
      <c r="F77" s="9">
        <f t="shared" si="6"/>
        <v>54664.314145999997</v>
      </c>
      <c r="G77" s="9">
        <f t="shared" si="3"/>
        <v>1233.810356826802</v>
      </c>
      <c r="H77" s="9">
        <f t="shared" si="7"/>
        <v>930.11972300000002</v>
      </c>
      <c r="I77" s="9">
        <f t="shared" si="8"/>
        <v>303.69063399999999</v>
      </c>
      <c r="J77" s="9">
        <f t="shared" si="4"/>
        <v>53734.194423000001</v>
      </c>
      <c r="K77" s="9">
        <f t="shared" ca="1" si="9"/>
        <v>25295.195129000011</v>
      </c>
      <c r="L77" s="8"/>
      <c r="M77" s="8"/>
      <c r="N77" s="6"/>
      <c r="O77" s="8"/>
      <c r="P77" s="7"/>
      <c r="Q77" s="6"/>
    </row>
    <row r="78" spans="1:17" x14ac:dyDescent="0.2">
      <c r="A78" s="12">
        <f>IF(J77=0,"",IF(J77="","",IF(Valores_especificados,A77+1,"")))</f>
        <v>59</v>
      </c>
      <c r="B78" s="11">
        <f t="shared" si="0"/>
        <v>43827</v>
      </c>
      <c r="C78" s="11">
        <f t="shared" si="1"/>
        <v>43827</v>
      </c>
      <c r="D78" s="10" t="str">
        <f t="shared" si="2"/>
        <v/>
      </c>
      <c r="E78" s="10">
        <f t="shared" si="5"/>
        <v>0</v>
      </c>
      <c r="F78" s="9">
        <f t="shared" si="6"/>
        <v>53734.194423000001</v>
      </c>
      <c r="G78" s="9">
        <f t="shared" si="3"/>
        <v>1233.810356826802</v>
      </c>
      <c r="H78" s="9">
        <f t="shared" si="7"/>
        <v>935.28705500000001</v>
      </c>
      <c r="I78" s="9">
        <f t="shared" si="8"/>
        <v>298.523302</v>
      </c>
      <c r="J78" s="9">
        <f t="shared" si="4"/>
        <v>52798.907368</v>
      </c>
      <c r="K78" s="9">
        <f t="shared" ca="1" si="9"/>
        <v>25593.718431000012</v>
      </c>
      <c r="L78" s="8"/>
      <c r="M78" s="8"/>
      <c r="N78" s="6"/>
      <c r="O78" s="8"/>
      <c r="P78" s="7"/>
      <c r="Q78" s="6"/>
    </row>
    <row r="79" spans="1:17" x14ac:dyDescent="0.2">
      <c r="A79" s="12">
        <f>IF(J78=0,"",IF(J78="","",IF(Valores_especificados,A78+1,"")))</f>
        <v>60</v>
      </c>
      <c r="B79" s="11">
        <f t="shared" si="0"/>
        <v>43858</v>
      </c>
      <c r="C79" s="11">
        <f t="shared" si="1"/>
        <v>43858</v>
      </c>
      <c r="D79" s="10" t="str">
        <f t="shared" si="2"/>
        <v/>
      </c>
      <c r="E79" s="10">
        <f t="shared" si="5"/>
        <v>30</v>
      </c>
      <c r="F79" s="9">
        <f t="shared" si="6"/>
        <v>52798.907368</v>
      </c>
      <c r="G79" s="9">
        <f t="shared" si="3"/>
        <v>1233.810356826802</v>
      </c>
      <c r="H79" s="9">
        <f t="shared" si="7"/>
        <v>940.48309400000005</v>
      </c>
      <c r="I79" s="9">
        <f t="shared" si="8"/>
        <v>293.32726300000002</v>
      </c>
      <c r="J79" s="9">
        <f t="shared" si="4"/>
        <v>51858.424273999997</v>
      </c>
      <c r="K79" s="9">
        <f t="shared" ca="1" si="9"/>
        <v>25887.045694000011</v>
      </c>
      <c r="L79" s="8"/>
      <c r="M79" s="8"/>
      <c r="N79" s="6"/>
      <c r="O79" s="8"/>
      <c r="P79" s="7"/>
      <c r="Q79" s="6"/>
    </row>
    <row r="80" spans="1:17" x14ac:dyDescent="0.2">
      <c r="A80" s="12">
        <f>IF(J79=0,"",IF(J79="","",IF(Valores_especificados,A79+1,"")))</f>
        <v>61</v>
      </c>
      <c r="B80" s="11">
        <f t="shared" si="0"/>
        <v>43858</v>
      </c>
      <c r="C80" s="11">
        <f t="shared" si="1"/>
        <v>43858</v>
      </c>
      <c r="D80" s="10" t="str">
        <f t="shared" si="2"/>
        <v/>
      </c>
      <c r="E80" s="10">
        <f t="shared" si="5"/>
        <v>0</v>
      </c>
      <c r="F80" s="9">
        <f t="shared" si="6"/>
        <v>51858.424273999997</v>
      </c>
      <c r="G80" s="9">
        <f t="shared" si="3"/>
        <v>1233.810356826802</v>
      </c>
      <c r="H80" s="9">
        <f t="shared" si="7"/>
        <v>945.70799999999997</v>
      </c>
      <c r="I80" s="9">
        <f t="shared" si="8"/>
        <v>288.10235699999998</v>
      </c>
      <c r="J80" s="9">
        <f t="shared" si="4"/>
        <v>50912.716273999999</v>
      </c>
      <c r="K80" s="9">
        <f t="shared" ca="1" si="9"/>
        <v>26175.148051000011</v>
      </c>
      <c r="L80" s="8"/>
      <c r="M80" s="8"/>
      <c r="N80" s="6"/>
      <c r="O80" s="8"/>
      <c r="P80" s="7"/>
      <c r="Q80" s="6"/>
    </row>
    <row r="81" spans="1:17" x14ac:dyDescent="0.2">
      <c r="A81" s="12">
        <f>IF(J80=0,"",IF(J80="","",IF(Valores_especificados,A80+1,"")))</f>
        <v>62</v>
      </c>
      <c r="B81" s="11">
        <f t="shared" si="0"/>
        <v>43858</v>
      </c>
      <c r="C81" s="11">
        <f t="shared" si="1"/>
        <v>43858</v>
      </c>
      <c r="D81" s="10" t="str">
        <f t="shared" si="2"/>
        <v/>
      </c>
      <c r="E81" s="10">
        <f t="shared" si="5"/>
        <v>0</v>
      </c>
      <c r="F81" s="9">
        <f t="shared" si="6"/>
        <v>50912.716273999999</v>
      </c>
      <c r="G81" s="9">
        <f t="shared" si="3"/>
        <v>1233.810356826802</v>
      </c>
      <c r="H81" s="9">
        <f t="shared" si="7"/>
        <v>950.96193300000004</v>
      </c>
      <c r="I81" s="9">
        <f t="shared" si="8"/>
        <v>282.84842400000002</v>
      </c>
      <c r="J81" s="9">
        <f t="shared" si="4"/>
        <v>49961.754341</v>
      </c>
      <c r="K81" s="9">
        <f t="shared" ca="1" si="9"/>
        <v>26457.996475000011</v>
      </c>
      <c r="L81" s="8"/>
      <c r="M81" s="8"/>
      <c r="N81" s="6"/>
      <c r="O81" s="8"/>
      <c r="P81" s="7"/>
      <c r="Q81" s="6"/>
    </row>
    <row r="82" spans="1:17" x14ac:dyDescent="0.2">
      <c r="A82" s="12">
        <f>IF(J81=0,"",IF(J81="","",IF(Valores_especificados,A81+1,"")))</f>
        <v>63</v>
      </c>
      <c r="B82" s="11">
        <f t="shared" si="0"/>
        <v>43889</v>
      </c>
      <c r="C82" s="11">
        <f t="shared" si="1"/>
        <v>43889</v>
      </c>
      <c r="D82" s="10" t="str">
        <f t="shared" si="2"/>
        <v/>
      </c>
      <c r="E82" s="10">
        <f t="shared" si="5"/>
        <v>30</v>
      </c>
      <c r="F82" s="9">
        <f t="shared" si="6"/>
        <v>49961.754341</v>
      </c>
      <c r="G82" s="9">
        <f t="shared" si="3"/>
        <v>1233.810356826802</v>
      </c>
      <c r="H82" s="9">
        <f t="shared" si="7"/>
        <v>956.24505499999998</v>
      </c>
      <c r="I82" s="9">
        <f t="shared" si="8"/>
        <v>277.56530199999997</v>
      </c>
      <c r="J82" s="9">
        <f t="shared" si="4"/>
        <v>49005.509286</v>
      </c>
      <c r="K82" s="9">
        <f t="shared" ca="1" si="9"/>
        <v>26735.56177700001</v>
      </c>
      <c r="L82" s="8"/>
      <c r="M82" s="8"/>
      <c r="N82" s="6"/>
      <c r="O82" s="8"/>
      <c r="P82" s="7"/>
      <c r="Q82" s="6"/>
    </row>
    <row r="83" spans="1:17" x14ac:dyDescent="0.2">
      <c r="A83" s="12">
        <f>IF(J82=0,"",IF(J82="","",IF(Valores_especificados,A82+1,"")))</f>
        <v>64</v>
      </c>
      <c r="B83" s="11">
        <f t="shared" si="0"/>
        <v>43889</v>
      </c>
      <c r="C83" s="11">
        <f t="shared" si="1"/>
        <v>43889</v>
      </c>
      <c r="D83" s="10" t="str">
        <f t="shared" si="2"/>
        <v/>
      </c>
      <c r="E83" s="10">
        <f t="shared" si="5"/>
        <v>0</v>
      </c>
      <c r="F83" s="9">
        <f t="shared" si="6"/>
        <v>49005.509286</v>
      </c>
      <c r="G83" s="9">
        <f t="shared" si="3"/>
        <v>1233.810356826802</v>
      </c>
      <c r="H83" s="9">
        <f t="shared" si="7"/>
        <v>961.55752800000005</v>
      </c>
      <c r="I83" s="9">
        <f t="shared" si="8"/>
        <v>272.25282900000002</v>
      </c>
      <c r="J83" s="9">
        <f t="shared" si="4"/>
        <v>48043.951758000003</v>
      </c>
      <c r="K83" s="9">
        <f t="shared" ca="1" si="9"/>
        <v>27007.814606000011</v>
      </c>
      <c r="L83" s="8"/>
      <c r="M83" s="8"/>
      <c r="N83" s="6"/>
      <c r="O83" s="8"/>
      <c r="P83" s="7"/>
      <c r="Q83" s="6"/>
    </row>
    <row r="84" spans="1:17" x14ac:dyDescent="0.2">
      <c r="A84" s="12">
        <f>IF(J83=0,"",IF(J83="","",IF(Valores_especificados,A83+1,"")))</f>
        <v>65</v>
      </c>
      <c r="B84" s="11">
        <f t="shared" ref="B84:B147" si="10">IF(AND(D84&lt;&gt;"",$N$3=$L$12),C84+D84,C84)</f>
        <v>43889</v>
      </c>
      <c r="C84" s="11">
        <f t="shared" ref="C84:C147" si="11">IF($A$10=$L$9,IF(Núm_de_pago&lt;&gt;"",DATE(YEAR(Inicio_prestamo),MONTH(Inicio_prestamo)+(Núm_de_pago),DAY(Inicio_prestamo)),""),IF(Núm_de_pago&lt;&gt;"",DATE(YEAR(Inicio_prestamo),MONTH(Inicio_prestamo)+(Núm_de_pago)*12/Núm_pagos_al_año,DAY(Inicio_prestamo)),""))</f>
        <v>43889</v>
      </c>
      <c r="D84" s="10" t="str">
        <f t="shared" ref="D84:D147" si="12">IF(Núm_de_pago&lt;&gt;"",IF(WEEKDAY(C84)=1,1,""),"")</f>
        <v/>
      </c>
      <c r="E84" s="10">
        <f t="shared" si="5"/>
        <v>0</v>
      </c>
      <c r="F84" s="9">
        <f t="shared" si="6"/>
        <v>48043.951758000003</v>
      </c>
      <c r="G84" s="9">
        <f t="shared" ref="G84:G147" si="13">IF(Núm_de_pago&lt;&gt;"",Pago_mensual_programado,"")</f>
        <v>1233.810356826802</v>
      </c>
      <c r="H84" s="9">
        <f t="shared" si="7"/>
        <v>966.89951399999995</v>
      </c>
      <c r="I84" s="9">
        <f t="shared" si="8"/>
        <v>266.910843</v>
      </c>
      <c r="J84" s="9">
        <f t="shared" ref="J84:J147" si="14">IF(Núm_de_pago&lt;&gt;"",ROUND(Saldo_inicial-Capital,6),IF(Núm_de_pago&lt;&gt;"",0,""))</f>
        <v>47077.052243999999</v>
      </c>
      <c r="K84" s="9">
        <f t="shared" ca="1" si="9"/>
        <v>27274.725449000012</v>
      </c>
      <c r="L84" s="8"/>
      <c r="M84" s="8"/>
      <c r="N84" s="6"/>
      <c r="O84" s="8"/>
      <c r="P84" s="7"/>
      <c r="Q84" s="6"/>
    </row>
    <row r="85" spans="1:17" x14ac:dyDescent="0.2">
      <c r="A85" s="12">
        <f>IF(J84=0,"",IF(J84="","",IF(Valores_especificados,A84+1,"")))</f>
        <v>66</v>
      </c>
      <c r="B85" s="11">
        <f t="shared" si="10"/>
        <v>43918</v>
      </c>
      <c r="C85" s="11">
        <f t="shared" si="11"/>
        <v>43918</v>
      </c>
      <c r="D85" s="10" t="str">
        <f t="shared" si="12"/>
        <v/>
      </c>
      <c r="E85" s="10">
        <f t="shared" ref="E85:E148" si="15">IF(A85="","",IF($N$5=$L$14,DAYS360(B84,B85,TRUE),_xlfn.DAYS(B85,B84)))</f>
        <v>30</v>
      </c>
      <c r="F85" s="9">
        <f t="shared" ref="F85:F148" si="16">IF(Núm_de_pago&lt;&gt;"",ROUND(J84,6),"")</f>
        <v>47077.052243999999</v>
      </c>
      <c r="G85" s="9">
        <f t="shared" si="13"/>
        <v>1233.810356826802</v>
      </c>
      <c r="H85" s="9">
        <f t="shared" ref="H85:H148" si="17">IF(A85="","",ROUND(IF(Núm_de_pago&lt;&gt;"",Pago_progr-Int,""),6))</f>
        <v>972.27117799999996</v>
      </c>
      <c r="I85" s="9">
        <f t="shared" ref="I85:I148" si="18">IF(A85="","",ROUND(IF(Núm_de_pago&lt;&gt;"",Saldo_inicial*(Tasa_de_interés/$L$10),""),6))</f>
        <v>261.53917899999999</v>
      </c>
      <c r="J85" s="9">
        <f t="shared" si="14"/>
        <v>46104.781066000003</v>
      </c>
      <c r="K85" s="9">
        <f t="shared" ref="K85:K148" ca="1" si="19">IF(A85="","",SUM(OFFSET($H$20,,1,1+A84)))</f>
        <v>27536.264628000012</v>
      </c>
      <c r="L85" s="8"/>
      <c r="M85" s="8"/>
      <c r="N85" s="6"/>
      <c r="O85" s="8"/>
      <c r="P85" s="7"/>
      <c r="Q85" s="6"/>
    </row>
    <row r="86" spans="1:17" x14ac:dyDescent="0.2">
      <c r="A86" s="12">
        <f>IF(J85=0,"",IF(J85="","",IF(Valores_especificados,A85+1,"")))</f>
        <v>67</v>
      </c>
      <c r="B86" s="11">
        <f t="shared" si="10"/>
        <v>43918</v>
      </c>
      <c r="C86" s="11">
        <f t="shared" si="11"/>
        <v>43918</v>
      </c>
      <c r="D86" s="10" t="str">
        <f t="shared" si="12"/>
        <v/>
      </c>
      <c r="E86" s="10">
        <f t="shared" si="15"/>
        <v>0</v>
      </c>
      <c r="F86" s="9">
        <f t="shared" si="16"/>
        <v>46104.781066000003</v>
      </c>
      <c r="G86" s="9">
        <f t="shared" si="13"/>
        <v>1233.810356826802</v>
      </c>
      <c r="H86" s="9">
        <f t="shared" si="17"/>
        <v>977.672684</v>
      </c>
      <c r="I86" s="9">
        <f t="shared" si="18"/>
        <v>256.13767300000001</v>
      </c>
      <c r="J86" s="9">
        <f t="shared" si="14"/>
        <v>45127.108381999999</v>
      </c>
      <c r="K86" s="9">
        <f t="shared" ca="1" si="19"/>
        <v>27792.402301000013</v>
      </c>
      <c r="L86" s="8"/>
      <c r="M86" s="8"/>
      <c r="N86" s="6"/>
      <c r="O86" s="8"/>
      <c r="P86" s="7"/>
      <c r="Q86" s="6"/>
    </row>
    <row r="87" spans="1:17" x14ac:dyDescent="0.2">
      <c r="A87" s="12">
        <f>IF(J86=0,"",IF(J86="","",IF(Valores_especificados,A86+1,"")))</f>
        <v>68</v>
      </c>
      <c r="B87" s="11">
        <f t="shared" si="10"/>
        <v>43918</v>
      </c>
      <c r="C87" s="11">
        <f t="shared" si="11"/>
        <v>43918</v>
      </c>
      <c r="D87" s="10" t="str">
        <f t="shared" si="12"/>
        <v/>
      </c>
      <c r="E87" s="10">
        <f t="shared" si="15"/>
        <v>0</v>
      </c>
      <c r="F87" s="9">
        <f t="shared" si="16"/>
        <v>45127.108381999999</v>
      </c>
      <c r="G87" s="9">
        <f t="shared" si="13"/>
        <v>1233.810356826802</v>
      </c>
      <c r="H87" s="9">
        <f t="shared" si="17"/>
        <v>983.10419899999999</v>
      </c>
      <c r="I87" s="9">
        <f t="shared" si="18"/>
        <v>250.70615799999999</v>
      </c>
      <c r="J87" s="9">
        <f t="shared" si="14"/>
        <v>44144.004182999997</v>
      </c>
      <c r="K87" s="9">
        <f t="shared" ca="1" si="19"/>
        <v>28043.108459000014</v>
      </c>
      <c r="L87" s="8"/>
      <c r="M87" s="8"/>
      <c r="N87" s="6"/>
      <c r="O87" s="8"/>
      <c r="P87" s="7"/>
      <c r="Q87" s="6"/>
    </row>
    <row r="88" spans="1:17" x14ac:dyDescent="0.2">
      <c r="A88" s="12">
        <f>IF(J87=0,"",IF(J87="","",IF(Valores_especificados,A87+1,"")))</f>
        <v>69</v>
      </c>
      <c r="B88" s="11">
        <f t="shared" si="10"/>
        <v>43949</v>
      </c>
      <c r="C88" s="11">
        <f t="shared" si="11"/>
        <v>43949</v>
      </c>
      <c r="D88" s="10" t="str">
        <f t="shared" si="12"/>
        <v/>
      </c>
      <c r="E88" s="10">
        <f t="shared" si="15"/>
        <v>30</v>
      </c>
      <c r="F88" s="9">
        <f t="shared" si="16"/>
        <v>44144.004182999997</v>
      </c>
      <c r="G88" s="9">
        <f t="shared" si="13"/>
        <v>1233.810356826802</v>
      </c>
      <c r="H88" s="9">
        <f t="shared" si="17"/>
        <v>988.56588899999997</v>
      </c>
      <c r="I88" s="9">
        <f t="shared" si="18"/>
        <v>245.24446800000001</v>
      </c>
      <c r="J88" s="9">
        <f t="shared" si="14"/>
        <v>43155.438294</v>
      </c>
      <c r="K88" s="9">
        <f t="shared" ca="1" si="19"/>
        <v>28288.352927000014</v>
      </c>
      <c r="L88" s="8"/>
      <c r="M88" s="8"/>
      <c r="N88" s="6"/>
      <c r="O88" s="8"/>
      <c r="P88" s="7"/>
      <c r="Q88" s="6"/>
    </row>
    <row r="89" spans="1:17" x14ac:dyDescent="0.2">
      <c r="A89" s="12">
        <f>IF(J88=0,"",IF(J88="","",IF(Valores_especificados,A88+1,"")))</f>
        <v>70</v>
      </c>
      <c r="B89" s="11">
        <f t="shared" si="10"/>
        <v>43949</v>
      </c>
      <c r="C89" s="11">
        <f t="shared" si="11"/>
        <v>43949</v>
      </c>
      <c r="D89" s="10" t="str">
        <f t="shared" si="12"/>
        <v/>
      </c>
      <c r="E89" s="10">
        <f t="shared" si="15"/>
        <v>0</v>
      </c>
      <c r="F89" s="9">
        <f t="shared" si="16"/>
        <v>43155.438294</v>
      </c>
      <c r="G89" s="9">
        <f t="shared" si="13"/>
        <v>1233.810356826802</v>
      </c>
      <c r="H89" s="9">
        <f t="shared" si="17"/>
        <v>994.05792199999996</v>
      </c>
      <c r="I89" s="9">
        <f t="shared" si="18"/>
        <v>239.75243499999999</v>
      </c>
      <c r="J89" s="9">
        <f t="shared" si="14"/>
        <v>42161.380372</v>
      </c>
      <c r="K89" s="9">
        <f t="shared" ca="1" si="19"/>
        <v>28528.105362000013</v>
      </c>
      <c r="L89" s="8"/>
      <c r="M89" s="8"/>
      <c r="N89" s="6"/>
      <c r="O89" s="8"/>
      <c r="P89" s="7"/>
      <c r="Q89" s="6"/>
    </row>
    <row r="90" spans="1:17" x14ac:dyDescent="0.2">
      <c r="A90" s="12">
        <f>IF(J89=0,"",IF(J89="","",IF(Valores_especificados,A89+1,"")))</f>
        <v>71</v>
      </c>
      <c r="B90" s="11">
        <f t="shared" si="10"/>
        <v>43949</v>
      </c>
      <c r="C90" s="11">
        <f t="shared" si="11"/>
        <v>43949</v>
      </c>
      <c r="D90" s="10" t="str">
        <f t="shared" si="12"/>
        <v/>
      </c>
      <c r="E90" s="10">
        <f t="shared" si="15"/>
        <v>0</v>
      </c>
      <c r="F90" s="9">
        <f t="shared" si="16"/>
        <v>42161.380372</v>
      </c>
      <c r="G90" s="9">
        <f t="shared" si="13"/>
        <v>1233.810356826802</v>
      </c>
      <c r="H90" s="9">
        <f t="shared" si="17"/>
        <v>999.580466</v>
      </c>
      <c r="I90" s="9">
        <f t="shared" si="18"/>
        <v>234.22989100000001</v>
      </c>
      <c r="J90" s="9">
        <f t="shared" si="14"/>
        <v>41161.799906</v>
      </c>
      <c r="K90" s="9">
        <f t="shared" ca="1" si="19"/>
        <v>28762.335253000012</v>
      </c>
      <c r="L90" s="8"/>
      <c r="M90" s="8"/>
      <c r="N90" s="6"/>
      <c r="O90" s="8"/>
      <c r="P90" s="7"/>
      <c r="Q90" s="6"/>
    </row>
    <row r="91" spans="1:17" x14ac:dyDescent="0.2">
      <c r="A91" s="12">
        <f>IF(J90=0,"",IF(J90="","",IF(Valores_especificados,A90+1,"")))</f>
        <v>72</v>
      </c>
      <c r="B91" s="11">
        <f t="shared" si="10"/>
        <v>43979</v>
      </c>
      <c r="C91" s="11">
        <f t="shared" si="11"/>
        <v>43979</v>
      </c>
      <c r="D91" s="10" t="str">
        <f t="shared" si="12"/>
        <v/>
      </c>
      <c r="E91" s="10">
        <f t="shared" si="15"/>
        <v>30</v>
      </c>
      <c r="F91" s="9">
        <f t="shared" si="16"/>
        <v>41161.799906</v>
      </c>
      <c r="G91" s="9">
        <f t="shared" si="13"/>
        <v>1233.810356826802</v>
      </c>
      <c r="H91" s="9">
        <f t="shared" si="17"/>
        <v>1005.133691</v>
      </c>
      <c r="I91" s="9">
        <f t="shared" si="18"/>
        <v>228.67666600000001</v>
      </c>
      <c r="J91" s="9">
        <f t="shared" si="14"/>
        <v>40156.666214999997</v>
      </c>
      <c r="K91" s="9">
        <f t="shared" ca="1" si="19"/>
        <v>28991.011919000011</v>
      </c>
      <c r="L91" s="8"/>
      <c r="M91" s="8"/>
      <c r="N91" s="6"/>
      <c r="O91" s="8"/>
      <c r="P91" s="7"/>
      <c r="Q91" s="6"/>
    </row>
    <row r="92" spans="1:17" x14ac:dyDescent="0.2">
      <c r="A92" s="12">
        <f>IF(J91=0,"",IF(J91="","",IF(Valores_especificados,A91+1,"")))</f>
        <v>73</v>
      </c>
      <c r="B92" s="11">
        <f t="shared" si="10"/>
        <v>43979</v>
      </c>
      <c r="C92" s="11">
        <f t="shared" si="11"/>
        <v>43979</v>
      </c>
      <c r="D92" s="10" t="str">
        <f t="shared" si="12"/>
        <v/>
      </c>
      <c r="E92" s="10">
        <f t="shared" si="15"/>
        <v>0</v>
      </c>
      <c r="F92" s="9">
        <f t="shared" si="16"/>
        <v>40156.666214999997</v>
      </c>
      <c r="G92" s="9">
        <f t="shared" si="13"/>
        <v>1233.810356826802</v>
      </c>
      <c r="H92" s="9">
        <f t="shared" si="17"/>
        <v>1010.717767</v>
      </c>
      <c r="I92" s="9">
        <f t="shared" si="18"/>
        <v>223.09259</v>
      </c>
      <c r="J92" s="9">
        <f t="shared" si="14"/>
        <v>39145.948448000003</v>
      </c>
      <c r="K92" s="9">
        <f t="shared" ca="1" si="19"/>
        <v>29214.104509000012</v>
      </c>
      <c r="L92" s="8"/>
      <c r="M92" s="8"/>
      <c r="N92" s="6"/>
      <c r="O92" s="8"/>
      <c r="P92" s="7"/>
      <c r="Q92" s="6"/>
    </row>
    <row r="93" spans="1:17" x14ac:dyDescent="0.2">
      <c r="A93" s="12">
        <f>IF(J92=0,"",IF(J92="","",IF(Valores_especificados,A92+1,"")))</f>
        <v>74</v>
      </c>
      <c r="B93" s="11">
        <f t="shared" si="10"/>
        <v>43979</v>
      </c>
      <c r="C93" s="11">
        <f t="shared" si="11"/>
        <v>43979</v>
      </c>
      <c r="D93" s="10" t="str">
        <f t="shared" si="12"/>
        <v/>
      </c>
      <c r="E93" s="10">
        <f t="shared" si="15"/>
        <v>0</v>
      </c>
      <c r="F93" s="9">
        <f t="shared" si="16"/>
        <v>39145.948448000003</v>
      </c>
      <c r="G93" s="9">
        <f t="shared" si="13"/>
        <v>1233.810356826802</v>
      </c>
      <c r="H93" s="9">
        <f t="shared" si="17"/>
        <v>1016.332866</v>
      </c>
      <c r="I93" s="9">
        <f t="shared" si="18"/>
        <v>217.47749099999999</v>
      </c>
      <c r="J93" s="9">
        <f t="shared" si="14"/>
        <v>38129.615581999999</v>
      </c>
      <c r="K93" s="9">
        <f t="shared" ca="1" si="19"/>
        <v>29431.582000000013</v>
      </c>
      <c r="L93" s="8"/>
      <c r="M93" s="8"/>
      <c r="N93" s="6"/>
      <c r="O93" s="8"/>
      <c r="P93" s="7"/>
      <c r="Q93" s="6"/>
    </row>
    <row r="94" spans="1:17" x14ac:dyDescent="0.2">
      <c r="A94" s="12">
        <f>IF(J93=0,"",IF(J93="","",IF(Valores_especificados,A93+1,"")))</f>
        <v>75</v>
      </c>
      <c r="B94" s="11">
        <f t="shared" si="10"/>
        <v>44011</v>
      </c>
      <c r="C94" s="11">
        <f t="shared" si="11"/>
        <v>44010</v>
      </c>
      <c r="D94" s="10">
        <f t="shared" si="12"/>
        <v>1</v>
      </c>
      <c r="E94" s="10">
        <f t="shared" si="15"/>
        <v>31</v>
      </c>
      <c r="F94" s="9">
        <f t="shared" si="16"/>
        <v>38129.615581999999</v>
      </c>
      <c r="G94" s="9">
        <f t="shared" si="13"/>
        <v>1233.810356826802</v>
      </c>
      <c r="H94" s="9">
        <f t="shared" si="17"/>
        <v>1021.979159</v>
      </c>
      <c r="I94" s="9">
        <f t="shared" si="18"/>
        <v>211.831198</v>
      </c>
      <c r="J94" s="9">
        <f t="shared" si="14"/>
        <v>37107.636423000004</v>
      </c>
      <c r="K94" s="9">
        <f t="shared" ca="1" si="19"/>
        <v>29643.413198000013</v>
      </c>
      <c r="L94" s="8"/>
      <c r="M94" s="8"/>
      <c r="N94" s="6"/>
      <c r="O94" s="8"/>
      <c r="P94" s="7"/>
      <c r="Q94" s="6"/>
    </row>
    <row r="95" spans="1:17" x14ac:dyDescent="0.2">
      <c r="A95" s="12">
        <f>IF(J94=0,"",IF(J94="","",IF(Valores_especificados,A94+1,"")))</f>
        <v>76</v>
      </c>
      <c r="B95" s="11">
        <f t="shared" si="10"/>
        <v>44011</v>
      </c>
      <c r="C95" s="11">
        <f t="shared" si="11"/>
        <v>44010</v>
      </c>
      <c r="D95" s="10">
        <f t="shared" si="12"/>
        <v>1</v>
      </c>
      <c r="E95" s="10">
        <f t="shared" si="15"/>
        <v>0</v>
      </c>
      <c r="F95" s="9">
        <f t="shared" si="16"/>
        <v>37107.636423000004</v>
      </c>
      <c r="G95" s="9">
        <f t="shared" si="13"/>
        <v>1233.810356826802</v>
      </c>
      <c r="H95" s="9">
        <f t="shared" si="17"/>
        <v>1027.656821</v>
      </c>
      <c r="I95" s="9">
        <f t="shared" si="18"/>
        <v>206.153536</v>
      </c>
      <c r="J95" s="9">
        <f t="shared" si="14"/>
        <v>36079.979601999999</v>
      </c>
      <c r="K95" s="9">
        <f t="shared" ca="1" si="19"/>
        <v>29849.566734000015</v>
      </c>
      <c r="L95" s="8"/>
      <c r="M95" s="8"/>
      <c r="N95" s="6"/>
      <c r="O95" s="8"/>
      <c r="P95" s="7"/>
      <c r="Q95" s="6"/>
    </row>
    <row r="96" spans="1:17" x14ac:dyDescent="0.2">
      <c r="A96" s="12">
        <f>IF(J95=0,"",IF(J95="","",IF(Valores_especificados,A95+1,"")))</f>
        <v>77</v>
      </c>
      <c r="B96" s="11">
        <f t="shared" si="10"/>
        <v>44011</v>
      </c>
      <c r="C96" s="11">
        <f t="shared" si="11"/>
        <v>44010</v>
      </c>
      <c r="D96" s="10">
        <f t="shared" si="12"/>
        <v>1</v>
      </c>
      <c r="E96" s="10">
        <f t="shared" si="15"/>
        <v>0</v>
      </c>
      <c r="F96" s="9">
        <f t="shared" si="16"/>
        <v>36079.979601999999</v>
      </c>
      <c r="G96" s="9">
        <f t="shared" si="13"/>
        <v>1233.810356826802</v>
      </c>
      <c r="H96" s="9">
        <f t="shared" si="17"/>
        <v>1033.3660259999999</v>
      </c>
      <c r="I96" s="9">
        <f t="shared" si="18"/>
        <v>200.44433100000001</v>
      </c>
      <c r="J96" s="9">
        <f t="shared" si="14"/>
        <v>35046.613576000003</v>
      </c>
      <c r="K96" s="9">
        <f t="shared" ca="1" si="19"/>
        <v>30050.011065000013</v>
      </c>
      <c r="L96" s="8"/>
      <c r="M96" s="8"/>
      <c r="N96" s="6"/>
      <c r="O96" s="8"/>
      <c r="P96" s="7"/>
      <c r="Q96" s="6"/>
    </row>
    <row r="97" spans="1:17" x14ac:dyDescent="0.2">
      <c r="A97" s="12">
        <f>IF(J96=0,"",IF(J96="","",IF(Valores_especificados,A96+1,"")))</f>
        <v>78</v>
      </c>
      <c r="B97" s="11">
        <f t="shared" si="10"/>
        <v>44040</v>
      </c>
      <c r="C97" s="11">
        <f t="shared" si="11"/>
        <v>44040</v>
      </c>
      <c r="D97" s="10" t="str">
        <f t="shared" si="12"/>
        <v/>
      </c>
      <c r="E97" s="10">
        <f t="shared" si="15"/>
        <v>29</v>
      </c>
      <c r="F97" s="9">
        <f t="shared" si="16"/>
        <v>35046.613576000003</v>
      </c>
      <c r="G97" s="9">
        <f t="shared" si="13"/>
        <v>1233.810356826802</v>
      </c>
      <c r="H97" s="9">
        <f t="shared" si="17"/>
        <v>1039.1069480000001</v>
      </c>
      <c r="I97" s="9">
        <f t="shared" si="18"/>
        <v>194.70340899999999</v>
      </c>
      <c r="J97" s="9">
        <f t="shared" si="14"/>
        <v>34007.506628000003</v>
      </c>
      <c r="K97" s="9">
        <f t="shared" ca="1" si="19"/>
        <v>30244.714474000015</v>
      </c>
      <c r="L97" s="8"/>
      <c r="M97" s="8"/>
      <c r="N97" s="6"/>
      <c r="O97" s="8"/>
      <c r="P97" s="7"/>
      <c r="Q97" s="6"/>
    </row>
    <row r="98" spans="1:17" x14ac:dyDescent="0.2">
      <c r="A98" s="12">
        <f>IF(J97=0,"",IF(J97="","",IF(Valores_especificados,A97+1,"")))</f>
        <v>79</v>
      </c>
      <c r="B98" s="11">
        <f t="shared" si="10"/>
        <v>44040</v>
      </c>
      <c r="C98" s="11">
        <f t="shared" si="11"/>
        <v>44040</v>
      </c>
      <c r="D98" s="10" t="str">
        <f t="shared" si="12"/>
        <v/>
      </c>
      <c r="E98" s="10">
        <f t="shared" si="15"/>
        <v>0</v>
      </c>
      <c r="F98" s="9">
        <f t="shared" si="16"/>
        <v>34007.506628000003</v>
      </c>
      <c r="G98" s="9">
        <f t="shared" si="13"/>
        <v>1233.810356826802</v>
      </c>
      <c r="H98" s="9">
        <f t="shared" si="17"/>
        <v>1044.8797649999999</v>
      </c>
      <c r="I98" s="9">
        <f t="shared" si="18"/>
        <v>188.93059199999999</v>
      </c>
      <c r="J98" s="9">
        <f t="shared" si="14"/>
        <v>32962.626862999998</v>
      </c>
      <c r="K98" s="9">
        <f t="shared" ca="1" si="19"/>
        <v>30433.645066000016</v>
      </c>
      <c r="L98" s="8"/>
      <c r="M98" s="8"/>
      <c r="N98" s="6"/>
      <c r="O98" s="8"/>
      <c r="P98" s="7"/>
      <c r="Q98" s="6"/>
    </row>
    <row r="99" spans="1:17" x14ac:dyDescent="0.2">
      <c r="A99" s="12">
        <f>IF(J98=0,"",IF(J98="","",IF(Valores_especificados,A98+1,"")))</f>
        <v>80</v>
      </c>
      <c r="B99" s="11">
        <f t="shared" si="10"/>
        <v>44040</v>
      </c>
      <c r="C99" s="11">
        <f t="shared" si="11"/>
        <v>44040</v>
      </c>
      <c r="D99" s="10" t="str">
        <f t="shared" si="12"/>
        <v/>
      </c>
      <c r="E99" s="10">
        <f t="shared" si="15"/>
        <v>0</v>
      </c>
      <c r="F99" s="9">
        <f t="shared" si="16"/>
        <v>32962.626862999998</v>
      </c>
      <c r="G99" s="9">
        <f t="shared" si="13"/>
        <v>1233.810356826802</v>
      </c>
      <c r="H99" s="9">
        <f t="shared" si="17"/>
        <v>1050.6846519999999</v>
      </c>
      <c r="I99" s="9">
        <f t="shared" si="18"/>
        <v>183.12570500000001</v>
      </c>
      <c r="J99" s="9">
        <f t="shared" si="14"/>
        <v>31911.942211000001</v>
      </c>
      <c r="K99" s="9">
        <f t="shared" ca="1" si="19"/>
        <v>30616.770771000014</v>
      </c>
      <c r="L99" s="8"/>
      <c r="M99" s="8"/>
      <c r="N99" s="6"/>
      <c r="O99" s="8"/>
      <c r="P99" s="7"/>
      <c r="Q99" s="6"/>
    </row>
    <row r="100" spans="1:17" x14ac:dyDescent="0.2">
      <c r="A100" s="12">
        <f>IF(J99=0,"",IF(J99="","",IF(Valores_especificados,A99+1,"")))</f>
        <v>81</v>
      </c>
      <c r="B100" s="11">
        <f t="shared" si="10"/>
        <v>44071</v>
      </c>
      <c r="C100" s="11">
        <f t="shared" si="11"/>
        <v>44071</v>
      </c>
      <c r="D100" s="10" t="str">
        <f t="shared" si="12"/>
        <v/>
      </c>
      <c r="E100" s="10">
        <f t="shared" si="15"/>
        <v>30</v>
      </c>
      <c r="F100" s="9">
        <f t="shared" si="16"/>
        <v>31911.942211000001</v>
      </c>
      <c r="G100" s="9">
        <f t="shared" si="13"/>
        <v>1233.810356826802</v>
      </c>
      <c r="H100" s="9">
        <f t="shared" si="17"/>
        <v>1056.5217889999999</v>
      </c>
      <c r="I100" s="9">
        <f t="shared" si="18"/>
        <v>177.288568</v>
      </c>
      <c r="J100" s="9">
        <f t="shared" si="14"/>
        <v>30855.420421999999</v>
      </c>
      <c r="K100" s="9">
        <f t="shared" ca="1" si="19"/>
        <v>30794.059339000014</v>
      </c>
      <c r="L100" s="8"/>
      <c r="M100" s="8"/>
      <c r="N100" s="6"/>
      <c r="O100" s="8"/>
      <c r="P100" s="7"/>
      <c r="Q100" s="6"/>
    </row>
    <row r="101" spans="1:17" x14ac:dyDescent="0.2">
      <c r="A101" s="12">
        <f>IF(J100=0,"",IF(J100="","",IF(Valores_especificados,A100+1,"")))</f>
        <v>82</v>
      </c>
      <c r="B101" s="11">
        <f t="shared" si="10"/>
        <v>44071</v>
      </c>
      <c r="C101" s="11">
        <f t="shared" si="11"/>
        <v>44071</v>
      </c>
      <c r="D101" s="10" t="str">
        <f t="shared" si="12"/>
        <v/>
      </c>
      <c r="E101" s="10">
        <f t="shared" si="15"/>
        <v>0</v>
      </c>
      <c r="F101" s="9">
        <f t="shared" si="16"/>
        <v>30855.420421999999</v>
      </c>
      <c r="G101" s="9">
        <f t="shared" si="13"/>
        <v>1233.810356826802</v>
      </c>
      <c r="H101" s="9">
        <f t="shared" si="17"/>
        <v>1062.391355</v>
      </c>
      <c r="I101" s="9">
        <f t="shared" si="18"/>
        <v>171.41900200000001</v>
      </c>
      <c r="J101" s="9">
        <f t="shared" si="14"/>
        <v>29793.029066999999</v>
      </c>
      <c r="K101" s="9">
        <f t="shared" ca="1" si="19"/>
        <v>30965.478341000013</v>
      </c>
      <c r="L101" s="8"/>
      <c r="M101" s="8"/>
      <c r="N101" s="6"/>
      <c r="O101" s="8"/>
      <c r="P101" s="7"/>
      <c r="Q101" s="6"/>
    </row>
    <row r="102" spans="1:17" x14ac:dyDescent="0.2">
      <c r="A102" s="12">
        <f>IF(J101=0,"",IF(J101="","",IF(Valores_especificados,A101+1,"")))</f>
        <v>83</v>
      </c>
      <c r="B102" s="11">
        <f t="shared" si="10"/>
        <v>44071</v>
      </c>
      <c r="C102" s="11">
        <f t="shared" si="11"/>
        <v>44071</v>
      </c>
      <c r="D102" s="10" t="str">
        <f t="shared" si="12"/>
        <v/>
      </c>
      <c r="E102" s="10">
        <f t="shared" si="15"/>
        <v>0</v>
      </c>
      <c r="F102" s="9">
        <f t="shared" si="16"/>
        <v>29793.029066999999</v>
      </c>
      <c r="G102" s="9">
        <f t="shared" si="13"/>
        <v>1233.810356826802</v>
      </c>
      <c r="H102" s="9">
        <f t="shared" si="17"/>
        <v>1068.293529</v>
      </c>
      <c r="I102" s="9">
        <f t="shared" si="18"/>
        <v>165.516828</v>
      </c>
      <c r="J102" s="9">
        <f t="shared" si="14"/>
        <v>28724.735538000001</v>
      </c>
      <c r="K102" s="9">
        <f t="shared" ca="1" si="19"/>
        <v>31130.995169000013</v>
      </c>
      <c r="L102" s="8"/>
      <c r="M102" s="8"/>
      <c r="N102" s="6"/>
      <c r="O102" s="8"/>
      <c r="P102" s="7"/>
      <c r="Q102" s="6"/>
    </row>
    <row r="103" spans="1:17" x14ac:dyDescent="0.2">
      <c r="A103" s="12">
        <f>IF(J102=0,"",IF(J102="","",IF(Valores_especificados,A102+1,"")))</f>
        <v>84</v>
      </c>
      <c r="B103" s="11">
        <f t="shared" si="10"/>
        <v>44102</v>
      </c>
      <c r="C103" s="11">
        <f t="shared" si="11"/>
        <v>44102</v>
      </c>
      <c r="D103" s="10" t="str">
        <f t="shared" si="12"/>
        <v/>
      </c>
      <c r="E103" s="10">
        <f t="shared" si="15"/>
        <v>30</v>
      </c>
      <c r="F103" s="9">
        <f t="shared" si="16"/>
        <v>28724.735538000001</v>
      </c>
      <c r="G103" s="9">
        <f t="shared" si="13"/>
        <v>1233.810356826802</v>
      </c>
      <c r="H103" s="9">
        <f t="shared" si="17"/>
        <v>1074.2284930000001</v>
      </c>
      <c r="I103" s="9">
        <f t="shared" si="18"/>
        <v>159.581864</v>
      </c>
      <c r="J103" s="9">
        <f t="shared" si="14"/>
        <v>27650.507044999998</v>
      </c>
      <c r="K103" s="9">
        <f t="shared" ca="1" si="19"/>
        <v>31290.577033000012</v>
      </c>
      <c r="L103" s="8"/>
      <c r="M103" s="8"/>
      <c r="N103" s="6"/>
      <c r="O103" s="8"/>
      <c r="P103" s="7"/>
      <c r="Q103" s="6"/>
    </row>
    <row r="104" spans="1:17" x14ac:dyDescent="0.2">
      <c r="A104" s="12">
        <f>IF(J103=0,"",IF(J103="","",IF(Valores_especificados,A103+1,"")))</f>
        <v>85</v>
      </c>
      <c r="B104" s="11">
        <f t="shared" si="10"/>
        <v>44102</v>
      </c>
      <c r="C104" s="11">
        <f t="shared" si="11"/>
        <v>44102</v>
      </c>
      <c r="D104" s="10" t="str">
        <f t="shared" si="12"/>
        <v/>
      </c>
      <c r="E104" s="10">
        <f t="shared" si="15"/>
        <v>0</v>
      </c>
      <c r="F104" s="9">
        <f t="shared" si="16"/>
        <v>27650.507044999998</v>
      </c>
      <c r="G104" s="9">
        <f t="shared" si="13"/>
        <v>1233.810356826802</v>
      </c>
      <c r="H104" s="9">
        <f t="shared" si="17"/>
        <v>1080.1964290000001</v>
      </c>
      <c r="I104" s="9">
        <f t="shared" si="18"/>
        <v>153.61392799999999</v>
      </c>
      <c r="J104" s="9">
        <f t="shared" si="14"/>
        <v>26570.310615999999</v>
      </c>
      <c r="K104" s="9">
        <f t="shared" ca="1" si="19"/>
        <v>31444.190961000011</v>
      </c>
      <c r="L104" s="8"/>
      <c r="M104" s="8"/>
      <c r="N104" s="6"/>
      <c r="O104" s="8"/>
      <c r="P104" s="7"/>
      <c r="Q104" s="6"/>
    </row>
    <row r="105" spans="1:17" x14ac:dyDescent="0.2">
      <c r="A105" s="12">
        <f>IF(J104=0,"",IF(J104="","",IF(Valores_especificados,A104+1,"")))</f>
        <v>86</v>
      </c>
      <c r="B105" s="11">
        <f t="shared" si="10"/>
        <v>44102</v>
      </c>
      <c r="C105" s="11">
        <f t="shared" si="11"/>
        <v>44102</v>
      </c>
      <c r="D105" s="10" t="str">
        <f t="shared" si="12"/>
        <v/>
      </c>
      <c r="E105" s="10">
        <f t="shared" si="15"/>
        <v>0</v>
      </c>
      <c r="F105" s="9">
        <f t="shared" si="16"/>
        <v>26570.310615999999</v>
      </c>
      <c r="G105" s="9">
        <f t="shared" si="13"/>
        <v>1233.810356826802</v>
      </c>
      <c r="H105" s="9">
        <f t="shared" si="17"/>
        <v>1086.1975199999999</v>
      </c>
      <c r="I105" s="9">
        <f t="shared" si="18"/>
        <v>147.61283700000001</v>
      </c>
      <c r="J105" s="9">
        <f t="shared" si="14"/>
        <v>25484.113096000001</v>
      </c>
      <c r="K105" s="9">
        <f t="shared" ca="1" si="19"/>
        <v>31591.803798000012</v>
      </c>
      <c r="L105" s="8"/>
      <c r="M105" s="8"/>
      <c r="N105" s="6"/>
      <c r="O105" s="8"/>
      <c r="P105" s="7"/>
      <c r="Q105" s="6"/>
    </row>
    <row r="106" spans="1:17" x14ac:dyDescent="0.2">
      <c r="A106" s="12">
        <f>IF(J105=0,"",IF(J105="","",IF(Valores_especificados,A105+1,"")))</f>
        <v>87</v>
      </c>
      <c r="B106" s="11">
        <f t="shared" si="10"/>
        <v>44132</v>
      </c>
      <c r="C106" s="11">
        <f t="shared" si="11"/>
        <v>44132</v>
      </c>
      <c r="D106" s="10" t="str">
        <f t="shared" si="12"/>
        <v/>
      </c>
      <c r="E106" s="10">
        <f t="shared" si="15"/>
        <v>30</v>
      </c>
      <c r="F106" s="9">
        <f t="shared" si="16"/>
        <v>25484.113096000001</v>
      </c>
      <c r="G106" s="9">
        <f t="shared" si="13"/>
        <v>1233.810356826802</v>
      </c>
      <c r="H106" s="9">
        <f t="shared" si="17"/>
        <v>1092.231951</v>
      </c>
      <c r="I106" s="9">
        <f t="shared" si="18"/>
        <v>141.578406</v>
      </c>
      <c r="J106" s="9">
        <f t="shared" si="14"/>
        <v>24391.881144999999</v>
      </c>
      <c r="K106" s="9">
        <f t="shared" ca="1" si="19"/>
        <v>31733.382204000012</v>
      </c>
      <c r="L106" s="8"/>
      <c r="M106" s="8"/>
      <c r="N106" s="6"/>
      <c r="O106" s="8"/>
      <c r="P106" s="7"/>
      <c r="Q106" s="6"/>
    </row>
    <row r="107" spans="1:17" x14ac:dyDescent="0.2">
      <c r="A107" s="12">
        <f>IF(J106=0,"",IF(J106="","",IF(Valores_especificados,A106+1,"")))</f>
        <v>88</v>
      </c>
      <c r="B107" s="11">
        <f t="shared" si="10"/>
        <v>44132</v>
      </c>
      <c r="C107" s="11">
        <f t="shared" si="11"/>
        <v>44132</v>
      </c>
      <c r="D107" s="10" t="str">
        <f t="shared" si="12"/>
        <v/>
      </c>
      <c r="E107" s="10">
        <f t="shared" si="15"/>
        <v>0</v>
      </c>
      <c r="F107" s="9">
        <f t="shared" si="16"/>
        <v>24391.881144999999</v>
      </c>
      <c r="G107" s="9">
        <f t="shared" si="13"/>
        <v>1233.810356826802</v>
      </c>
      <c r="H107" s="9">
        <f t="shared" si="17"/>
        <v>1098.299906</v>
      </c>
      <c r="I107" s="9">
        <f t="shared" si="18"/>
        <v>135.51045099999999</v>
      </c>
      <c r="J107" s="9">
        <f t="shared" si="14"/>
        <v>23293.581238999999</v>
      </c>
      <c r="K107" s="9">
        <f t="shared" ca="1" si="19"/>
        <v>31868.892655000011</v>
      </c>
      <c r="L107" s="8"/>
      <c r="M107" s="8"/>
      <c r="N107" s="6"/>
      <c r="O107" s="8"/>
      <c r="P107" s="7"/>
      <c r="Q107" s="6"/>
    </row>
    <row r="108" spans="1:17" x14ac:dyDescent="0.2">
      <c r="A108" s="12">
        <f>IF(J107=0,"",IF(J107="","",IF(Valores_especificados,A107+1,"")))</f>
        <v>89</v>
      </c>
      <c r="B108" s="11">
        <f t="shared" si="10"/>
        <v>44132</v>
      </c>
      <c r="C108" s="11">
        <f t="shared" si="11"/>
        <v>44132</v>
      </c>
      <c r="D108" s="10" t="str">
        <f t="shared" si="12"/>
        <v/>
      </c>
      <c r="E108" s="10">
        <f t="shared" si="15"/>
        <v>0</v>
      </c>
      <c r="F108" s="9">
        <f t="shared" si="16"/>
        <v>23293.581238999999</v>
      </c>
      <c r="G108" s="9">
        <f t="shared" si="13"/>
        <v>1233.810356826802</v>
      </c>
      <c r="H108" s="9">
        <f t="shared" si="17"/>
        <v>1104.401572</v>
      </c>
      <c r="I108" s="9">
        <f t="shared" si="18"/>
        <v>129.40878499999999</v>
      </c>
      <c r="J108" s="9">
        <f t="shared" si="14"/>
        <v>22189.179667</v>
      </c>
      <c r="K108" s="9">
        <f t="shared" ca="1" si="19"/>
        <v>31998.30144000001</v>
      </c>
      <c r="L108" s="8"/>
      <c r="M108" s="8"/>
      <c r="N108" s="6"/>
      <c r="O108" s="8"/>
      <c r="P108" s="7"/>
      <c r="Q108" s="6"/>
    </row>
    <row r="109" spans="1:17" x14ac:dyDescent="0.2">
      <c r="A109" s="12">
        <f>IF(J108=0,"",IF(J108="","",IF(Valores_especificados,A108+1,"")))</f>
        <v>90</v>
      </c>
      <c r="B109" s="11">
        <f t="shared" si="10"/>
        <v>44163</v>
      </c>
      <c r="C109" s="11">
        <f t="shared" si="11"/>
        <v>44163</v>
      </c>
      <c r="D109" s="10" t="str">
        <f t="shared" si="12"/>
        <v/>
      </c>
      <c r="E109" s="10">
        <f t="shared" si="15"/>
        <v>30</v>
      </c>
      <c r="F109" s="9">
        <f t="shared" si="16"/>
        <v>22189.179667</v>
      </c>
      <c r="G109" s="9">
        <f t="shared" si="13"/>
        <v>1233.810356826802</v>
      </c>
      <c r="H109" s="9">
        <f t="shared" si="17"/>
        <v>1110.537137</v>
      </c>
      <c r="I109" s="9">
        <f t="shared" si="18"/>
        <v>123.27321999999999</v>
      </c>
      <c r="J109" s="9">
        <f t="shared" si="14"/>
        <v>21078.642530000001</v>
      </c>
      <c r="K109" s="9">
        <f t="shared" ca="1" si="19"/>
        <v>32121.574660000009</v>
      </c>
      <c r="L109" s="8"/>
      <c r="M109" s="8"/>
      <c r="N109" s="6"/>
      <c r="O109" s="8"/>
      <c r="P109" s="7"/>
      <c r="Q109" s="6"/>
    </row>
    <row r="110" spans="1:17" x14ac:dyDescent="0.2">
      <c r="A110" s="12">
        <f>IF(J109=0,"",IF(J109="","",IF(Valores_especificados,A109+1,"")))</f>
        <v>91</v>
      </c>
      <c r="B110" s="11">
        <f t="shared" si="10"/>
        <v>44163</v>
      </c>
      <c r="C110" s="11">
        <f t="shared" si="11"/>
        <v>44163</v>
      </c>
      <c r="D110" s="10" t="str">
        <f t="shared" si="12"/>
        <v/>
      </c>
      <c r="E110" s="10">
        <f t="shared" si="15"/>
        <v>0</v>
      </c>
      <c r="F110" s="9">
        <f t="shared" si="16"/>
        <v>21078.642530000001</v>
      </c>
      <c r="G110" s="9">
        <f t="shared" si="13"/>
        <v>1233.810356826802</v>
      </c>
      <c r="H110" s="9">
        <f t="shared" si="17"/>
        <v>1116.7067870000001</v>
      </c>
      <c r="I110" s="9">
        <f t="shared" si="18"/>
        <v>117.10357</v>
      </c>
      <c r="J110" s="9">
        <f t="shared" si="14"/>
        <v>19961.935742999998</v>
      </c>
      <c r="K110" s="9">
        <f t="shared" ca="1" si="19"/>
        <v>32238.678230000009</v>
      </c>
      <c r="L110" s="8"/>
      <c r="M110" s="8"/>
      <c r="N110" s="6"/>
      <c r="O110" s="8"/>
      <c r="P110" s="7"/>
      <c r="Q110" s="6"/>
    </row>
    <row r="111" spans="1:17" x14ac:dyDescent="0.2">
      <c r="A111" s="12">
        <f>IF(J110=0,"",IF(J110="","",IF(Valores_especificados,A110+1,"")))</f>
        <v>92</v>
      </c>
      <c r="B111" s="11">
        <f t="shared" si="10"/>
        <v>44163</v>
      </c>
      <c r="C111" s="11">
        <f t="shared" si="11"/>
        <v>44163</v>
      </c>
      <c r="D111" s="10" t="str">
        <f t="shared" si="12"/>
        <v/>
      </c>
      <c r="E111" s="10">
        <f t="shared" si="15"/>
        <v>0</v>
      </c>
      <c r="F111" s="9">
        <f t="shared" si="16"/>
        <v>19961.935742999998</v>
      </c>
      <c r="G111" s="9">
        <f t="shared" si="13"/>
        <v>1233.810356826802</v>
      </c>
      <c r="H111" s="9">
        <f t="shared" si="17"/>
        <v>1122.9107140000001</v>
      </c>
      <c r="I111" s="9">
        <f t="shared" si="18"/>
        <v>110.899643</v>
      </c>
      <c r="J111" s="9">
        <f t="shared" si="14"/>
        <v>18839.025029</v>
      </c>
      <c r="K111" s="9">
        <f t="shared" ca="1" si="19"/>
        <v>32349.577873000009</v>
      </c>
      <c r="L111" s="8"/>
      <c r="M111" s="8"/>
      <c r="N111" s="6"/>
      <c r="O111" s="8"/>
      <c r="P111" s="7"/>
      <c r="Q111" s="6"/>
    </row>
    <row r="112" spans="1:17" x14ac:dyDescent="0.2">
      <c r="A112" s="12">
        <f>IF(J111=0,"",IF(J111="","",IF(Valores_especificados,A111+1,"")))</f>
        <v>93</v>
      </c>
      <c r="B112" s="11">
        <f t="shared" si="10"/>
        <v>44193</v>
      </c>
      <c r="C112" s="11">
        <f t="shared" si="11"/>
        <v>44193</v>
      </c>
      <c r="D112" s="10" t="str">
        <f t="shared" si="12"/>
        <v/>
      </c>
      <c r="E112" s="10">
        <f t="shared" si="15"/>
        <v>30</v>
      </c>
      <c r="F112" s="9">
        <f t="shared" si="16"/>
        <v>18839.025029</v>
      </c>
      <c r="G112" s="9">
        <f t="shared" si="13"/>
        <v>1233.810356826802</v>
      </c>
      <c r="H112" s="9">
        <f t="shared" si="17"/>
        <v>1129.149107</v>
      </c>
      <c r="I112" s="9">
        <f t="shared" si="18"/>
        <v>104.66125</v>
      </c>
      <c r="J112" s="9">
        <f t="shared" si="14"/>
        <v>17709.875921999999</v>
      </c>
      <c r="K112" s="9">
        <f t="shared" ca="1" si="19"/>
        <v>32454.23912300001</v>
      </c>
      <c r="L112" s="8"/>
      <c r="M112" s="8"/>
      <c r="N112" s="6"/>
      <c r="O112" s="8"/>
      <c r="P112" s="7"/>
      <c r="Q112" s="6"/>
    </row>
    <row r="113" spans="1:17" x14ac:dyDescent="0.2">
      <c r="A113" s="12">
        <f>IF(J112=0,"",IF(J112="","",IF(Valores_especificados,A112+1,"")))</f>
        <v>94</v>
      </c>
      <c r="B113" s="11">
        <f t="shared" si="10"/>
        <v>44193</v>
      </c>
      <c r="C113" s="11">
        <f t="shared" si="11"/>
        <v>44193</v>
      </c>
      <c r="D113" s="10" t="str">
        <f t="shared" si="12"/>
        <v/>
      </c>
      <c r="E113" s="10">
        <f t="shared" si="15"/>
        <v>0</v>
      </c>
      <c r="F113" s="9">
        <f t="shared" si="16"/>
        <v>17709.875921999999</v>
      </c>
      <c r="G113" s="9">
        <f t="shared" si="13"/>
        <v>1233.810356826802</v>
      </c>
      <c r="H113" s="9">
        <f t="shared" si="17"/>
        <v>1135.422157</v>
      </c>
      <c r="I113" s="9">
        <f t="shared" si="18"/>
        <v>98.388199999999998</v>
      </c>
      <c r="J113" s="9">
        <f t="shared" si="14"/>
        <v>16574.453764999998</v>
      </c>
      <c r="K113" s="9">
        <f t="shared" ca="1" si="19"/>
        <v>32552.627323000012</v>
      </c>
      <c r="L113" s="8"/>
      <c r="M113" s="8"/>
      <c r="N113" s="6"/>
      <c r="O113" s="8"/>
      <c r="P113" s="7"/>
      <c r="Q113" s="6"/>
    </row>
    <row r="114" spans="1:17" x14ac:dyDescent="0.2">
      <c r="A114" s="12">
        <f>IF(J113=0,"",IF(J113="","",IF(Valores_especificados,A113+1,"")))</f>
        <v>95</v>
      </c>
      <c r="B114" s="11">
        <f t="shared" si="10"/>
        <v>44193</v>
      </c>
      <c r="C114" s="11">
        <f t="shared" si="11"/>
        <v>44193</v>
      </c>
      <c r="D114" s="10" t="str">
        <f t="shared" si="12"/>
        <v/>
      </c>
      <c r="E114" s="10">
        <f t="shared" si="15"/>
        <v>0</v>
      </c>
      <c r="F114" s="9">
        <f t="shared" si="16"/>
        <v>16574.453764999998</v>
      </c>
      <c r="G114" s="9">
        <f t="shared" si="13"/>
        <v>1233.810356826802</v>
      </c>
      <c r="H114" s="9">
        <f t="shared" si="17"/>
        <v>1141.7300580000001</v>
      </c>
      <c r="I114" s="9">
        <f t="shared" si="18"/>
        <v>92.080298999999997</v>
      </c>
      <c r="J114" s="9">
        <f t="shared" si="14"/>
        <v>15432.723706999999</v>
      </c>
      <c r="K114" s="9">
        <f t="shared" ca="1" si="19"/>
        <v>32644.707622000013</v>
      </c>
      <c r="L114" s="8"/>
      <c r="M114" s="8"/>
      <c r="N114" s="6"/>
      <c r="O114" s="8"/>
      <c r="P114" s="7"/>
      <c r="Q114" s="6"/>
    </row>
    <row r="115" spans="1:17" x14ac:dyDescent="0.2">
      <c r="A115" s="12">
        <f>IF(J114=0,"",IF(J114="","",IF(Valores_especificados,A114+1,"")))</f>
        <v>96</v>
      </c>
      <c r="B115" s="11">
        <f t="shared" si="10"/>
        <v>44224</v>
      </c>
      <c r="C115" s="11">
        <f t="shared" si="11"/>
        <v>44224</v>
      </c>
      <c r="D115" s="10" t="str">
        <f t="shared" si="12"/>
        <v/>
      </c>
      <c r="E115" s="10">
        <f t="shared" si="15"/>
        <v>30</v>
      </c>
      <c r="F115" s="9">
        <f t="shared" si="16"/>
        <v>15432.723706999999</v>
      </c>
      <c r="G115" s="9">
        <f t="shared" si="13"/>
        <v>1233.810356826802</v>
      </c>
      <c r="H115" s="9">
        <f t="shared" si="17"/>
        <v>1148.073003</v>
      </c>
      <c r="I115" s="9">
        <f t="shared" si="18"/>
        <v>85.737353999999996</v>
      </c>
      <c r="J115" s="9">
        <f t="shared" si="14"/>
        <v>14284.650704</v>
      </c>
      <c r="K115" s="9">
        <f t="shared" ca="1" si="19"/>
        <v>32730.444976000013</v>
      </c>
      <c r="L115" s="8"/>
      <c r="M115" s="8"/>
      <c r="N115" s="6"/>
      <c r="O115" s="8"/>
      <c r="P115" s="7"/>
      <c r="Q115" s="6"/>
    </row>
    <row r="116" spans="1:17" x14ac:dyDescent="0.2">
      <c r="A116" s="12">
        <f>IF(J115=0,"",IF(J115="","",IF(Valores_especificados,A115+1,"")))</f>
        <v>97</v>
      </c>
      <c r="B116" s="11">
        <f t="shared" si="10"/>
        <v>44224</v>
      </c>
      <c r="C116" s="11">
        <f t="shared" si="11"/>
        <v>44224</v>
      </c>
      <c r="D116" s="10" t="str">
        <f t="shared" si="12"/>
        <v/>
      </c>
      <c r="E116" s="10">
        <f t="shared" si="15"/>
        <v>0</v>
      </c>
      <c r="F116" s="9">
        <f t="shared" si="16"/>
        <v>14284.650704</v>
      </c>
      <c r="G116" s="9">
        <f t="shared" si="13"/>
        <v>1233.810356826802</v>
      </c>
      <c r="H116" s="9">
        <f t="shared" si="17"/>
        <v>1154.451186</v>
      </c>
      <c r="I116" s="9">
        <f t="shared" si="18"/>
        <v>79.359171000000003</v>
      </c>
      <c r="J116" s="9">
        <f t="shared" si="14"/>
        <v>13130.199517999999</v>
      </c>
      <c r="K116" s="9">
        <f t="shared" ca="1" si="19"/>
        <v>32809.80414700001</v>
      </c>
      <c r="L116" s="8"/>
      <c r="M116" s="8"/>
      <c r="N116" s="6"/>
      <c r="O116" s="8"/>
      <c r="P116" s="7"/>
      <c r="Q116" s="6"/>
    </row>
    <row r="117" spans="1:17" x14ac:dyDescent="0.2">
      <c r="A117" s="12">
        <f>IF(J116=0,"",IF(J116="","",IF(Valores_especificados,A116+1,"")))</f>
        <v>98</v>
      </c>
      <c r="B117" s="11">
        <f t="shared" si="10"/>
        <v>44224</v>
      </c>
      <c r="C117" s="11">
        <f t="shared" si="11"/>
        <v>44224</v>
      </c>
      <c r="D117" s="10" t="str">
        <f t="shared" si="12"/>
        <v/>
      </c>
      <c r="E117" s="10">
        <f t="shared" si="15"/>
        <v>0</v>
      </c>
      <c r="F117" s="9">
        <f t="shared" si="16"/>
        <v>13130.199517999999</v>
      </c>
      <c r="G117" s="9">
        <f t="shared" si="13"/>
        <v>1233.810356826802</v>
      </c>
      <c r="H117" s="9">
        <f t="shared" si="17"/>
        <v>1160.864804</v>
      </c>
      <c r="I117" s="9">
        <f t="shared" si="18"/>
        <v>72.945553000000004</v>
      </c>
      <c r="J117" s="9">
        <f t="shared" si="14"/>
        <v>11969.334714000001</v>
      </c>
      <c r="K117" s="9">
        <f t="shared" ca="1" si="19"/>
        <v>32882.749700000008</v>
      </c>
      <c r="L117" s="8"/>
      <c r="M117" s="8"/>
      <c r="N117" s="6"/>
      <c r="O117" s="8"/>
      <c r="P117" s="7"/>
      <c r="Q117" s="6"/>
    </row>
    <row r="118" spans="1:17" x14ac:dyDescent="0.2">
      <c r="A118" s="12">
        <f>IF(J117=0,"",IF(J117="","",IF(Valores_especificados,A117+1,"")))</f>
        <v>99</v>
      </c>
      <c r="B118" s="11">
        <f t="shared" si="10"/>
        <v>44256</v>
      </c>
      <c r="C118" s="11">
        <f t="shared" si="11"/>
        <v>44255</v>
      </c>
      <c r="D118" s="10">
        <f t="shared" si="12"/>
        <v>1</v>
      </c>
      <c r="E118" s="10">
        <f t="shared" si="15"/>
        <v>33</v>
      </c>
      <c r="F118" s="9">
        <f t="shared" si="16"/>
        <v>11969.334714000001</v>
      </c>
      <c r="G118" s="9">
        <f t="shared" si="13"/>
        <v>1233.810356826802</v>
      </c>
      <c r="H118" s="9">
        <f t="shared" si="17"/>
        <v>1167.3140530000001</v>
      </c>
      <c r="I118" s="9">
        <f t="shared" si="18"/>
        <v>66.496303999999995</v>
      </c>
      <c r="J118" s="9">
        <f t="shared" si="14"/>
        <v>10802.020661</v>
      </c>
      <c r="K118" s="9">
        <f t="shared" ca="1" si="19"/>
        <v>32949.246004000008</v>
      </c>
      <c r="L118" s="8"/>
      <c r="M118" s="8"/>
      <c r="N118" s="6"/>
      <c r="O118" s="8"/>
      <c r="P118" s="7"/>
      <c r="Q118" s="6"/>
    </row>
    <row r="119" spans="1:17" x14ac:dyDescent="0.2">
      <c r="A119" s="12">
        <f>IF(J118=0,"",IF(J118="","",IF(Valores_especificados,A118+1,"")))</f>
        <v>100</v>
      </c>
      <c r="B119" s="11">
        <f t="shared" si="10"/>
        <v>44256</v>
      </c>
      <c r="C119" s="11">
        <f t="shared" si="11"/>
        <v>44255</v>
      </c>
      <c r="D119" s="10">
        <f t="shared" si="12"/>
        <v>1</v>
      </c>
      <c r="E119" s="10">
        <f t="shared" si="15"/>
        <v>0</v>
      </c>
      <c r="F119" s="9">
        <f t="shared" si="16"/>
        <v>10802.020661</v>
      </c>
      <c r="G119" s="9">
        <f t="shared" si="13"/>
        <v>1233.810356826802</v>
      </c>
      <c r="H119" s="9">
        <f t="shared" si="17"/>
        <v>1173.799131</v>
      </c>
      <c r="I119" s="9">
        <f t="shared" si="18"/>
        <v>60.011226000000001</v>
      </c>
      <c r="J119" s="9">
        <f t="shared" si="14"/>
        <v>9628.2215300000007</v>
      </c>
      <c r="K119" s="9">
        <f t="shared" ca="1" si="19"/>
        <v>33009.25723000001</v>
      </c>
      <c r="L119" s="8"/>
      <c r="M119" s="8"/>
      <c r="N119" s="6"/>
      <c r="O119" s="8"/>
      <c r="P119" s="7"/>
      <c r="Q119" s="6"/>
    </row>
    <row r="120" spans="1:17" x14ac:dyDescent="0.2">
      <c r="A120" s="12">
        <f>IF(J119=0,"",IF(J119="","",IF(Valores_especificados,A119+1,"")))</f>
        <v>101</v>
      </c>
      <c r="B120" s="11">
        <f t="shared" si="10"/>
        <v>44256</v>
      </c>
      <c r="C120" s="11">
        <f t="shared" si="11"/>
        <v>44255</v>
      </c>
      <c r="D120" s="10">
        <f t="shared" si="12"/>
        <v>1</v>
      </c>
      <c r="E120" s="10">
        <f t="shared" si="15"/>
        <v>0</v>
      </c>
      <c r="F120" s="9">
        <f t="shared" si="16"/>
        <v>9628.2215300000007</v>
      </c>
      <c r="G120" s="9">
        <f t="shared" si="13"/>
        <v>1233.810356826802</v>
      </c>
      <c r="H120" s="9">
        <f t="shared" si="17"/>
        <v>1180.3202369999999</v>
      </c>
      <c r="I120" s="9">
        <f t="shared" si="18"/>
        <v>53.490119999999997</v>
      </c>
      <c r="J120" s="9">
        <f t="shared" si="14"/>
        <v>8447.9012930000008</v>
      </c>
      <c r="K120" s="9">
        <f t="shared" ca="1" si="19"/>
        <v>33062.747350000012</v>
      </c>
      <c r="L120" s="8"/>
      <c r="M120" s="8"/>
      <c r="N120" s="6"/>
      <c r="O120" s="8"/>
      <c r="P120" s="7"/>
      <c r="Q120" s="6"/>
    </row>
    <row r="121" spans="1:17" x14ac:dyDescent="0.2">
      <c r="A121" s="12">
        <f>IF(J120=0,"",IF(J120="","",IF(Valores_especificados,A120+1,"")))</f>
        <v>102</v>
      </c>
      <c r="B121" s="11">
        <f t="shared" si="10"/>
        <v>44284</v>
      </c>
      <c r="C121" s="11">
        <f t="shared" si="11"/>
        <v>44283</v>
      </c>
      <c r="D121" s="10">
        <f t="shared" si="12"/>
        <v>1</v>
      </c>
      <c r="E121" s="10">
        <f t="shared" si="15"/>
        <v>28</v>
      </c>
      <c r="F121" s="9">
        <f t="shared" si="16"/>
        <v>8447.9012930000008</v>
      </c>
      <c r="G121" s="9">
        <f t="shared" si="13"/>
        <v>1233.810356826802</v>
      </c>
      <c r="H121" s="9">
        <f t="shared" si="17"/>
        <v>1186.8775720000001</v>
      </c>
      <c r="I121" s="9">
        <f t="shared" si="18"/>
        <v>46.932785000000003</v>
      </c>
      <c r="J121" s="9">
        <f t="shared" si="14"/>
        <v>7261.0237209999996</v>
      </c>
      <c r="K121" s="9">
        <f t="shared" ca="1" si="19"/>
        <v>33109.68013500001</v>
      </c>
      <c r="L121" s="8"/>
      <c r="M121" s="8"/>
      <c r="N121" s="6"/>
      <c r="O121" s="8"/>
      <c r="P121" s="7"/>
      <c r="Q121" s="6"/>
    </row>
    <row r="122" spans="1:17" x14ac:dyDescent="0.2">
      <c r="A122" s="12">
        <f>IF(J121=0,"",IF(J121="","",IF(Valores_especificados,A121+1,"")))</f>
        <v>103</v>
      </c>
      <c r="B122" s="11">
        <f t="shared" si="10"/>
        <v>44284</v>
      </c>
      <c r="C122" s="11">
        <f t="shared" si="11"/>
        <v>44283</v>
      </c>
      <c r="D122" s="10">
        <f t="shared" si="12"/>
        <v>1</v>
      </c>
      <c r="E122" s="10">
        <f t="shared" si="15"/>
        <v>0</v>
      </c>
      <c r="F122" s="9">
        <f t="shared" si="16"/>
        <v>7261.0237209999996</v>
      </c>
      <c r="G122" s="9">
        <f t="shared" si="13"/>
        <v>1233.810356826802</v>
      </c>
      <c r="H122" s="9">
        <f t="shared" si="17"/>
        <v>1193.4713360000001</v>
      </c>
      <c r="I122" s="9">
        <f t="shared" si="18"/>
        <v>40.339021000000002</v>
      </c>
      <c r="J122" s="9">
        <f t="shared" si="14"/>
        <v>6067.552385</v>
      </c>
      <c r="K122" s="9">
        <f t="shared" ca="1" si="19"/>
        <v>33150.019156000009</v>
      </c>
      <c r="L122" s="8"/>
      <c r="M122" s="8"/>
      <c r="N122" s="6"/>
      <c r="O122" s="8"/>
      <c r="P122" s="7"/>
      <c r="Q122" s="6"/>
    </row>
    <row r="123" spans="1:17" x14ac:dyDescent="0.2">
      <c r="A123" s="12">
        <f>IF(J122=0,"",IF(J122="","",IF(Valores_especificados,A122+1,"")))</f>
        <v>104</v>
      </c>
      <c r="B123" s="11">
        <f t="shared" si="10"/>
        <v>44284</v>
      </c>
      <c r="C123" s="11">
        <f t="shared" si="11"/>
        <v>44283</v>
      </c>
      <c r="D123" s="10">
        <f t="shared" si="12"/>
        <v>1</v>
      </c>
      <c r="E123" s="10">
        <f t="shared" si="15"/>
        <v>0</v>
      </c>
      <c r="F123" s="9">
        <f t="shared" si="16"/>
        <v>6067.552385</v>
      </c>
      <c r="G123" s="9">
        <f t="shared" si="13"/>
        <v>1233.810356826802</v>
      </c>
      <c r="H123" s="9">
        <f t="shared" si="17"/>
        <v>1200.101733</v>
      </c>
      <c r="I123" s="9">
        <f t="shared" si="18"/>
        <v>33.708624</v>
      </c>
      <c r="J123" s="9">
        <f t="shared" si="14"/>
        <v>4867.4506520000004</v>
      </c>
      <c r="K123" s="9">
        <f t="shared" ca="1" si="19"/>
        <v>33183.727780000008</v>
      </c>
      <c r="L123" s="8"/>
      <c r="M123" s="8"/>
      <c r="N123" s="6"/>
      <c r="O123" s="8"/>
      <c r="P123" s="7"/>
      <c r="Q123" s="6"/>
    </row>
    <row r="124" spans="1:17" x14ac:dyDescent="0.2">
      <c r="A124" s="12">
        <f>IF(J123=0,"",IF(J123="","",IF(Valores_especificados,A123+1,"")))</f>
        <v>105</v>
      </c>
      <c r="B124" s="11">
        <f t="shared" si="10"/>
        <v>44314</v>
      </c>
      <c r="C124" s="11">
        <f t="shared" si="11"/>
        <v>44314</v>
      </c>
      <c r="D124" s="10" t="str">
        <f t="shared" si="12"/>
        <v/>
      </c>
      <c r="E124" s="10">
        <f t="shared" si="15"/>
        <v>29</v>
      </c>
      <c r="F124" s="9">
        <f t="shared" si="16"/>
        <v>4867.4506520000004</v>
      </c>
      <c r="G124" s="9">
        <f t="shared" si="13"/>
        <v>1233.810356826802</v>
      </c>
      <c r="H124" s="9">
        <f t="shared" si="17"/>
        <v>1206.7689640000001</v>
      </c>
      <c r="I124" s="9">
        <f t="shared" si="18"/>
        <v>27.041392999999999</v>
      </c>
      <c r="J124" s="9">
        <f t="shared" si="14"/>
        <v>3660.6816880000001</v>
      </c>
      <c r="K124" s="9">
        <f t="shared" ca="1" si="19"/>
        <v>33210.769173000008</v>
      </c>
      <c r="L124" s="8"/>
      <c r="M124" s="8"/>
      <c r="N124" s="6"/>
      <c r="O124" s="8"/>
      <c r="P124" s="7"/>
      <c r="Q124" s="6"/>
    </row>
    <row r="125" spans="1:17" x14ac:dyDescent="0.2">
      <c r="A125" s="12">
        <f>IF(J124=0,"",IF(J124="","",IF(Valores_especificados,A124+1,"")))</f>
        <v>106</v>
      </c>
      <c r="B125" s="11">
        <f t="shared" si="10"/>
        <v>44314</v>
      </c>
      <c r="C125" s="11">
        <f t="shared" si="11"/>
        <v>44314</v>
      </c>
      <c r="D125" s="10" t="str">
        <f t="shared" si="12"/>
        <v/>
      </c>
      <c r="E125" s="10">
        <f t="shared" si="15"/>
        <v>0</v>
      </c>
      <c r="F125" s="9">
        <f t="shared" si="16"/>
        <v>3660.6816880000001</v>
      </c>
      <c r="G125" s="9">
        <f t="shared" si="13"/>
        <v>1233.810356826802</v>
      </c>
      <c r="H125" s="9">
        <f t="shared" si="17"/>
        <v>1213.4732369999999</v>
      </c>
      <c r="I125" s="9">
        <f t="shared" si="18"/>
        <v>20.337119999999999</v>
      </c>
      <c r="J125" s="9">
        <f t="shared" si="14"/>
        <v>2447.208451</v>
      </c>
      <c r="K125" s="9">
        <f t="shared" ca="1" si="19"/>
        <v>33231.106293000004</v>
      </c>
      <c r="L125" s="8"/>
      <c r="M125" s="8"/>
      <c r="N125" s="6"/>
      <c r="O125" s="8"/>
      <c r="P125" s="7"/>
      <c r="Q125" s="6"/>
    </row>
    <row r="126" spans="1:17" x14ac:dyDescent="0.2">
      <c r="A126" s="12">
        <f>IF(J125=0,"",IF(J125="","",IF(Valores_especificados,A125+1,"")))</f>
        <v>107</v>
      </c>
      <c r="B126" s="11">
        <f t="shared" si="10"/>
        <v>44314</v>
      </c>
      <c r="C126" s="11">
        <f t="shared" si="11"/>
        <v>44314</v>
      </c>
      <c r="D126" s="10" t="str">
        <f t="shared" si="12"/>
        <v/>
      </c>
      <c r="E126" s="10">
        <f t="shared" si="15"/>
        <v>0</v>
      </c>
      <c r="F126" s="9">
        <f t="shared" si="16"/>
        <v>2447.208451</v>
      </c>
      <c r="G126" s="9">
        <f t="shared" si="13"/>
        <v>1233.810356826802</v>
      </c>
      <c r="H126" s="9">
        <f t="shared" si="17"/>
        <v>1220.2147540000001</v>
      </c>
      <c r="I126" s="9">
        <f t="shared" si="18"/>
        <v>13.595603000000001</v>
      </c>
      <c r="J126" s="9">
        <f t="shared" si="14"/>
        <v>1226.9936970000001</v>
      </c>
      <c r="K126" s="9">
        <f t="shared" ca="1" si="19"/>
        <v>33244.701896000006</v>
      </c>
      <c r="L126" s="8"/>
      <c r="M126" s="8"/>
      <c r="N126" s="6"/>
      <c r="O126" s="8"/>
      <c r="P126" s="7"/>
      <c r="Q126" s="6"/>
    </row>
    <row r="127" spans="1:17" x14ac:dyDescent="0.2">
      <c r="A127" s="12">
        <f>IF(J126=0,"",IF(J126="","",IF(Valores_especificados,A126+1,"")))</f>
        <v>108</v>
      </c>
      <c r="B127" s="11">
        <f t="shared" si="10"/>
        <v>44344</v>
      </c>
      <c r="C127" s="11">
        <f t="shared" si="11"/>
        <v>44344</v>
      </c>
      <c r="D127" s="10" t="str">
        <f t="shared" si="12"/>
        <v/>
      </c>
      <c r="E127" s="10">
        <f t="shared" si="15"/>
        <v>30</v>
      </c>
      <c r="F127" s="9">
        <f t="shared" si="16"/>
        <v>1226.9936970000001</v>
      </c>
      <c r="G127" s="9">
        <f t="shared" si="13"/>
        <v>1233.810356826802</v>
      </c>
      <c r="H127" s="9">
        <f t="shared" si="17"/>
        <v>1226.993725</v>
      </c>
      <c r="I127" s="9">
        <f t="shared" si="18"/>
        <v>6.8166320000000002</v>
      </c>
      <c r="J127" s="9">
        <f t="shared" si="14"/>
        <v>-2.8E-5</v>
      </c>
      <c r="K127" s="9">
        <f t="shared" ca="1" si="19"/>
        <v>33251.518528000008</v>
      </c>
      <c r="L127" s="8"/>
      <c r="M127" s="8"/>
      <c r="N127" s="6"/>
      <c r="O127" s="8"/>
      <c r="P127" s="7"/>
      <c r="Q127" s="6"/>
    </row>
    <row r="128" spans="1:17" x14ac:dyDescent="0.2">
      <c r="A128" s="12">
        <f>IF(J127=0,"",IF(J127="","",IF(Valores_especificados,A127+1,"")))</f>
        <v>109</v>
      </c>
      <c r="B128" s="11">
        <f t="shared" si="10"/>
        <v>44344</v>
      </c>
      <c r="C128" s="11">
        <f t="shared" si="11"/>
        <v>44344</v>
      </c>
      <c r="D128" s="10" t="str">
        <f t="shared" si="12"/>
        <v/>
      </c>
      <c r="E128" s="10">
        <f t="shared" si="15"/>
        <v>0</v>
      </c>
      <c r="F128" s="9">
        <f t="shared" si="16"/>
        <v>-2.8E-5</v>
      </c>
      <c r="G128" s="9">
        <f t="shared" si="13"/>
        <v>1233.810356826802</v>
      </c>
      <c r="H128" s="9">
        <f t="shared" si="17"/>
        <v>1233.8103570000001</v>
      </c>
      <c r="I128" s="9">
        <f t="shared" si="18"/>
        <v>0</v>
      </c>
      <c r="J128" s="9">
        <f t="shared" si="14"/>
        <v>-1233.810385</v>
      </c>
      <c r="K128" s="9">
        <f t="shared" ca="1" si="19"/>
        <v>33251.518528000008</v>
      </c>
      <c r="L128" s="8"/>
      <c r="M128" s="8"/>
      <c r="N128" s="6"/>
      <c r="O128" s="8"/>
      <c r="P128" s="7"/>
      <c r="Q128" s="6"/>
    </row>
    <row r="129" spans="1:17" x14ac:dyDescent="0.2">
      <c r="A129" s="12">
        <f>IF(J128=0,"",IF(J128="","",IF(Valores_especificados,A128+1,"")))</f>
        <v>110</v>
      </c>
      <c r="B129" s="11">
        <f t="shared" si="10"/>
        <v>44344</v>
      </c>
      <c r="C129" s="11">
        <f t="shared" si="11"/>
        <v>44344</v>
      </c>
      <c r="D129" s="10" t="str">
        <f t="shared" si="12"/>
        <v/>
      </c>
      <c r="E129" s="10">
        <f t="shared" si="15"/>
        <v>0</v>
      </c>
      <c r="F129" s="9">
        <f t="shared" si="16"/>
        <v>-1233.810385</v>
      </c>
      <c r="G129" s="9">
        <f t="shared" si="13"/>
        <v>1233.810356826802</v>
      </c>
      <c r="H129" s="9">
        <f t="shared" si="17"/>
        <v>1240.664859</v>
      </c>
      <c r="I129" s="9">
        <f t="shared" si="18"/>
        <v>-6.8545020000000001</v>
      </c>
      <c r="J129" s="9">
        <f t="shared" si="14"/>
        <v>-2474.4752440000002</v>
      </c>
      <c r="K129" s="9">
        <f t="shared" ca="1" si="19"/>
        <v>33244.664026000006</v>
      </c>
      <c r="L129" s="8"/>
      <c r="M129" s="8"/>
      <c r="N129" s="6"/>
      <c r="O129" s="8"/>
      <c r="P129" s="7"/>
      <c r="Q129" s="6"/>
    </row>
    <row r="130" spans="1:17" x14ac:dyDescent="0.2">
      <c r="A130" s="12">
        <f>IF(J129=0,"",IF(J129="","",IF(Valores_especificados,A129+1,"")))</f>
        <v>111</v>
      </c>
      <c r="B130" s="11">
        <f t="shared" si="10"/>
        <v>44375</v>
      </c>
      <c r="C130" s="11">
        <f t="shared" si="11"/>
        <v>44375</v>
      </c>
      <c r="D130" s="10" t="str">
        <f t="shared" si="12"/>
        <v/>
      </c>
      <c r="E130" s="10">
        <f t="shared" si="15"/>
        <v>30</v>
      </c>
      <c r="F130" s="9">
        <f t="shared" si="16"/>
        <v>-2474.4752440000002</v>
      </c>
      <c r="G130" s="9">
        <f t="shared" si="13"/>
        <v>1233.810356826802</v>
      </c>
      <c r="H130" s="9">
        <f t="shared" si="17"/>
        <v>1247.557442</v>
      </c>
      <c r="I130" s="9">
        <f t="shared" si="18"/>
        <v>-13.747085</v>
      </c>
      <c r="J130" s="9">
        <f t="shared" si="14"/>
        <v>-3722.032686</v>
      </c>
      <c r="K130" s="9">
        <f t="shared" ca="1" si="19"/>
        <v>33230.916941000003</v>
      </c>
      <c r="L130" s="8"/>
      <c r="M130" s="8"/>
      <c r="N130" s="6"/>
      <c r="O130" s="8"/>
      <c r="P130" s="7"/>
      <c r="Q130" s="6"/>
    </row>
    <row r="131" spans="1:17" x14ac:dyDescent="0.2">
      <c r="A131" s="12">
        <f>IF(J130=0,"",IF(J130="","",IF(Valores_especificados,A130+1,"")))</f>
        <v>112</v>
      </c>
      <c r="B131" s="11">
        <f t="shared" si="10"/>
        <v>44375</v>
      </c>
      <c r="C131" s="11">
        <f t="shared" si="11"/>
        <v>44375</v>
      </c>
      <c r="D131" s="10" t="str">
        <f t="shared" si="12"/>
        <v/>
      </c>
      <c r="E131" s="10">
        <f t="shared" si="15"/>
        <v>0</v>
      </c>
      <c r="F131" s="9">
        <f t="shared" si="16"/>
        <v>-3722.032686</v>
      </c>
      <c r="G131" s="9">
        <f t="shared" si="13"/>
        <v>1233.810356826802</v>
      </c>
      <c r="H131" s="9">
        <f t="shared" si="17"/>
        <v>1254.4883159999999</v>
      </c>
      <c r="I131" s="9">
        <f t="shared" si="18"/>
        <v>-20.677959000000001</v>
      </c>
      <c r="J131" s="9">
        <f t="shared" si="14"/>
        <v>-4976.5210020000004</v>
      </c>
      <c r="K131" s="9">
        <f t="shared" ca="1" si="19"/>
        <v>33210.238982000003</v>
      </c>
      <c r="L131" s="8"/>
      <c r="M131" s="8"/>
      <c r="N131" s="6"/>
      <c r="O131" s="8"/>
      <c r="P131" s="7"/>
      <c r="Q131" s="6"/>
    </row>
    <row r="132" spans="1:17" x14ac:dyDescent="0.2">
      <c r="A132" s="12">
        <f>IF(J131=0,"",IF(J131="","",IF(Valores_especificados,A131+1,"")))</f>
        <v>113</v>
      </c>
      <c r="B132" s="11">
        <f t="shared" si="10"/>
        <v>44375</v>
      </c>
      <c r="C132" s="11">
        <f t="shared" si="11"/>
        <v>44375</v>
      </c>
      <c r="D132" s="10" t="str">
        <f t="shared" si="12"/>
        <v/>
      </c>
      <c r="E132" s="10">
        <f t="shared" si="15"/>
        <v>0</v>
      </c>
      <c r="F132" s="9">
        <f t="shared" si="16"/>
        <v>-4976.5210020000004</v>
      </c>
      <c r="G132" s="9">
        <f t="shared" si="13"/>
        <v>1233.810356826802</v>
      </c>
      <c r="H132" s="9">
        <f t="shared" si="17"/>
        <v>1261.4576959999999</v>
      </c>
      <c r="I132" s="9">
        <f t="shared" si="18"/>
        <v>-27.647338999999999</v>
      </c>
      <c r="J132" s="9">
        <f t="shared" si="14"/>
        <v>-6237.9786979999999</v>
      </c>
      <c r="K132" s="9">
        <f t="shared" ca="1" si="19"/>
        <v>33182.591643</v>
      </c>
      <c r="L132" s="8"/>
      <c r="M132" s="8"/>
      <c r="N132" s="6"/>
      <c r="O132" s="8"/>
      <c r="P132" s="7"/>
      <c r="Q132" s="6"/>
    </row>
    <row r="133" spans="1:17" x14ac:dyDescent="0.2">
      <c r="A133" s="12">
        <f>IF(J132=0,"",IF(J132="","",IF(Valores_especificados,A132+1,"")))</f>
        <v>114</v>
      </c>
      <c r="B133" s="11">
        <f t="shared" si="10"/>
        <v>44405</v>
      </c>
      <c r="C133" s="11">
        <f t="shared" si="11"/>
        <v>44405</v>
      </c>
      <c r="D133" s="10" t="str">
        <f t="shared" si="12"/>
        <v/>
      </c>
      <c r="E133" s="10">
        <f t="shared" si="15"/>
        <v>30</v>
      </c>
      <c r="F133" s="9">
        <f t="shared" si="16"/>
        <v>-6237.9786979999999</v>
      </c>
      <c r="G133" s="9">
        <f t="shared" si="13"/>
        <v>1233.810356826802</v>
      </c>
      <c r="H133" s="9">
        <f t="shared" si="17"/>
        <v>1268.465794</v>
      </c>
      <c r="I133" s="9">
        <f t="shared" si="18"/>
        <v>-34.655436999999999</v>
      </c>
      <c r="J133" s="9">
        <f t="shared" si="14"/>
        <v>-7506.4444919999996</v>
      </c>
      <c r="K133" s="9">
        <f t="shared" ca="1" si="19"/>
        <v>33147.936205999998</v>
      </c>
      <c r="L133" s="8"/>
      <c r="M133" s="8"/>
      <c r="N133" s="6"/>
      <c r="O133" s="8"/>
      <c r="P133" s="7"/>
      <c r="Q133" s="6"/>
    </row>
    <row r="134" spans="1:17" x14ac:dyDescent="0.2">
      <c r="A134" s="12">
        <f>IF(J133=0,"",IF(J133="","",IF(Valores_especificados,A133+1,"")))</f>
        <v>115</v>
      </c>
      <c r="B134" s="11">
        <f t="shared" si="10"/>
        <v>44405</v>
      </c>
      <c r="C134" s="11">
        <f t="shared" si="11"/>
        <v>44405</v>
      </c>
      <c r="D134" s="10" t="str">
        <f t="shared" si="12"/>
        <v/>
      </c>
      <c r="E134" s="10">
        <f t="shared" si="15"/>
        <v>0</v>
      </c>
      <c r="F134" s="9">
        <f t="shared" si="16"/>
        <v>-7506.4444919999996</v>
      </c>
      <c r="G134" s="9">
        <f t="shared" si="13"/>
        <v>1233.810356826802</v>
      </c>
      <c r="H134" s="9">
        <f t="shared" si="17"/>
        <v>1275.5128259999999</v>
      </c>
      <c r="I134" s="9">
        <f t="shared" si="18"/>
        <v>-41.702469000000001</v>
      </c>
      <c r="J134" s="9">
        <f t="shared" si="14"/>
        <v>-8781.9573180000007</v>
      </c>
      <c r="K134" s="9">
        <f t="shared" ca="1" si="19"/>
        <v>33106.233736999995</v>
      </c>
      <c r="L134" s="8"/>
      <c r="M134" s="8"/>
      <c r="N134" s="6"/>
      <c r="O134" s="8"/>
      <c r="P134" s="7"/>
      <c r="Q134" s="6"/>
    </row>
    <row r="135" spans="1:17" x14ac:dyDescent="0.2">
      <c r="A135" s="12">
        <f>IF(J134=0,"",IF(J134="","",IF(Valores_especificados,A134+1,"")))</f>
        <v>116</v>
      </c>
      <c r="B135" s="11">
        <f t="shared" si="10"/>
        <v>44405</v>
      </c>
      <c r="C135" s="11">
        <f t="shared" si="11"/>
        <v>44405</v>
      </c>
      <c r="D135" s="10" t="str">
        <f t="shared" si="12"/>
        <v/>
      </c>
      <c r="E135" s="10">
        <f t="shared" si="15"/>
        <v>0</v>
      </c>
      <c r="F135" s="9">
        <f t="shared" si="16"/>
        <v>-8781.9573180000007</v>
      </c>
      <c r="G135" s="9">
        <f t="shared" si="13"/>
        <v>1233.810356826802</v>
      </c>
      <c r="H135" s="9">
        <f t="shared" si="17"/>
        <v>1282.599009</v>
      </c>
      <c r="I135" s="9">
        <f t="shared" si="18"/>
        <v>-48.788651999999999</v>
      </c>
      <c r="J135" s="9">
        <f t="shared" si="14"/>
        <v>-10064.556327</v>
      </c>
      <c r="K135" s="9">
        <f t="shared" ca="1" si="19"/>
        <v>33057.445084999992</v>
      </c>
      <c r="L135" s="8"/>
      <c r="M135" s="8"/>
      <c r="N135" s="6"/>
      <c r="O135" s="8"/>
      <c r="P135" s="7"/>
      <c r="Q135" s="6"/>
    </row>
    <row r="136" spans="1:17" x14ac:dyDescent="0.2">
      <c r="A136" s="12">
        <f>IF(J135=0,"",IF(J135="","",IF(Valores_especificados,A135+1,"")))</f>
        <v>117</v>
      </c>
      <c r="B136" s="11">
        <f t="shared" si="10"/>
        <v>44436</v>
      </c>
      <c r="C136" s="11">
        <f t="shared" si="11"/>
        <v>44436</v>
      </c>
      <c r="D136" s="10" t="str">
        <f t="shared" si="12"/>
        <v/>
      </c>
      <c r="E136" s="10">
        <f t="shared" si="15"/>
        <v>30</v>
      </c>
      <c r="F136" s="9">
        <f t="shared" si="16"/>
        <v>-10064.556327</v>
      </c>
      <c r="G136" s="9">
        <f t="shared" si="13"/>
        <v>1233.810356826802</v>
      </c>
      <c r="H136" s="9">
        <f t="shared" si="17"/>
        <v>1289.724559</v>
      </c>
      <c r="I136" s="9">
        <f t="shared" si="18"/>
        <v>-55.914202000000003</v>
      </c>
      <c r="J136" s="9">
        <f t="shared" si="14"/>
        <v>-11354.280886</v>
      </c>
      <c r="K136" s="9">
        <f t="shared" ca="1" si="19"/>
        <v>33001.530882999992</v>
      </c>
      <c r="L136" s="8"/>
      <c r="M136" s="8"/>
      <c r="N136" s="6"/>
      <c r="O136" s="8"/>
      <c r="P136" s="7"/>
      <c r="Q136" s="6"/>
    </row>
    <row r="137" spans="1:17" x14ac:dyDescent="0.2">
      <c r="A137" s="12">
        <f>IF(J136=0,"",IF(J136="","",IF(Valores_especificados,A136+1,"")))</f>
        <v>118</v>
      </c>
      <c r="B137" s="11">
        <f t="shared" si="10"/>
        <v>44436</v>
      </c>
      <c r="C137" s="11">
        <f t="shared" si="11"/>
        <v>44436</v>
      </c>
      <c r="D137" s="10" t="str">
        <f t="shared" si="12"/>
        <v/>
      </c>
      <c r="E137" s="10">
        <f t="shared" si="15"/>
        <v>0</v>
      </c>
      <c r="F137" s="9">
        <f t="shared" si="16"/>
        <v>-11354.280886</v>
      </c>
      <c r="G137" s="9">
        <f t="shared" si="13"/>
        <v>1233.810356826802</v>
      </c>
      <c r="H137" s="9">
        <f t="shared" si="17"/>
        <v>1296.8896950000001</v>
      </c>
      <c r="I137" s="9">
        <f t="shared" si="18"/>
        <v>-63.079338</v>
      </c>
      <c r="J137" s="9">
        <f t="shared" si="14"/>
        <v>-12651.170581</v>
      </c>
      <c r="K137" s="9">
        <f t="shared" ca="1" si="19"/>
        <v>32938.451544999989</v>
      </c>
      <c r="L137" s="8"/>
      <c r="M137" s="8"/>
      <c r="N137" s="6"/>
      <c r="O137" s="8"/>
      <c r="P137" s="7"/>
      <c r="Q137" s="6"/>
    </row>
    <row r="138" spans="1:17" x14ac:dyDescent="0.2">
      <c r="A138" s="12">
        <f>IF(J137=0,"",IF(J137="","",IF(Valores_especificados,A137+1,"")))</f>
        <v>119</v>
      </c>
      <c r="B138" s="11">
        <f t="shared" si="10"/>
        <v>44436</v>
      </c>
      <c r="C138" s="11">
        <f t="shared" si="11"/>
        <v>44436</v>
      </c>
      <c r="D138" s="10" t="str">
        <f t="shared" si="12"/>
        <v/>
      </c>
      <c r="E138" s="10">
        <f t="shared" si="15"/>
        <v>0</v>
      </c>
      <c r="F138" s="9">
        <f t="shared" si="16"/>
        <v>-12651.170581</v>
      </c>
      <c r="G138" s="9">
        <f t="shared" si="13"/>
        <v>1233.810356826802</v>
      </c>
      <c r="H138" s="9">
        <f t="shared" si="17"/>
        <v>1304.094638</v>
      </c>
      <c r="I138" s="9">
        <f t="shared" si="18"/>
        <v>-70.284280999999993</v>
      </c>
      <c r="J138" s="9">
        <f t="shared" si="14"/>
        <v>-13955.265219000001</v>
      </c>
      <c r="K138" s="9">
        <f t="shared" ca="1" si="19"/>
        <v>32868.167263999989</v>
      </c>
      <c r="L138" s="8"/>
      <c r="M138" s="8"/>
      <c r="N138" s="6"/>
      <c r="O138" s="8"/>
      <c r="P138" s="7"/>
      <c r="Q138" s="6"/>
    </row>
    <row r="139" spans="1:17" x14ac:dyDescent="0.2">
      <c r="A139" s="12">
        <f>IF(J138=0,"",IF(J138="","",IF(Valores_especificados,A138+1,"")))</f>
        <v>120</v>
      </c>
      <c r="B139" s="11">
        <f t="shared" si="10"/>
        <v>44467</v>
      </c>
      <c r="C139" s="11">
        <f t="shared" si="11"/>
        <v>44467</v>
      </c>
      <c r="D139" s="10" t="str">
        <f t="shared" si="12"/>
        <v/>
      </c>
      <c r="E139" s="10">
        <f t="shared" si="15"/>
        <v>30</v>
      </c>
      <c r="F139" s="9">
        <f t="shared" si="16"/>
        <v>-13955.265219000001</v>
      </c>
      <c r="G139" s="9">
        <f t="shared" si="13"/>
        <v>1233.810356826802</v>
      </c>
      <c r="H139" s="9">
        <f t="shared" si="17"/>
        <v>1311.339608</v>
      </c>
      <c r="I139" s="9">
        <f t="shared" si="18"/>
        <v>-77.529251000000002</v>
      </c>
      <c r="J139" s="9">
        <f t="shared" si="14"/>
        <v>-15266.604826999999</v>
      </c>
      <c r="K139" s="9">
        <f t="shared" ca="1" si="19"/>
        <v>32790.638012999989</v>
      </c>
      <c r="L139" s="8"/>
      <c r="M139" s="8"/>
      <c r="N139" s="6"/>
      <c r="O139" s="8"/>
      <c r="P139" s="7"/>
      <c r="Q139" s="6"/>
    </row>
    <row r="140" spans="1:17" x14ac:dyDescent="0.2">
      <c r="A140" s="12">
        <f>IF(J139=0,"",IF(J139="","",IF(Valores_especificados,A139+1,"")))</f>
        <v>121</v>
      </c>
      <c r="B140" s="11">
        <f t="shared" si="10"/>
        <v>44467</v>
      </c>
      <c r="C140" s="11">
        <f t="shared" si="11"/>
        <v>44467</v>
      </c>
      <c r="D140" s="10" t="str">
        <f t="shared" si="12"/>
        <v/>
      </c>
      <c r="E140" s="10">
        <f t="shared" si="15"/>
        <v>0</v>
      </c>
      <c r="F140" s="9">
        <f t="shared" si="16"/>
        <v>-15266.604826999999</v>
      </c>
      <c r="G140" s="9">
        <f t="shared" si="13"/>
        <v>1233.810356826802</v>
      </c>
      <c r="H140" s="9">
        <f t="shared" si="17"/>
        <v>1318.624828</v>
      </c>
      <c r="I140" s="9">
        <f t="shared" si="18"/>
        <v>-84.814470999999998</v>
      </c>
      <c r="J140" s="9">
        <f t="shared" si="14"/>
        <v>-16585.229654999999</v>
      </c>
      <c r="K140" s="9">
        <f t="shared" ca="1" si="19"/>
        <v>32705.823541999987</v>
      </c>
      <c r="L140" s="8"/>
      <c r="M140" s="8"/>
      <c r="N140" s="6"/>
      <c r="O140" s="8"/>
      <c r="P140" s="7"/>
      <c r="Q140" s="6"/>
    </row>
    <row r="141" spans="1:17" x14ac:dyDescent="0.2">
      <c r="A141" s="12">
        <f>IF(J140=0,"",IF(J140="","",IF(Valores_especificados,A140+1,"")))</f>
        <v>122</v>
      </c>
      <c r="B141" s="11">
        <f t="shared" si="10"/>
        <v>44467</v>
      </c>
      <c r="C141" s="11">
        <f t="shared" si="11"/>
        <v>44467</v>
      </c>
      <c r="D141" s="10" t="str">
        <f t="shared" si="12"/>
        <v/>
      </c>
      <c r="E141" s="10">
        <f t="shared" si="15"/>
        <v>0</v>
      </c>
      <c r="F141" s="9">
        <f t="shared" si="16"/>
        <v>-16585.229654999999</v>
      </c>
      <c r="G141" s="9">
        <f t="shared" si="13"/>
        <v>1233.810356826802</v>
      </c>
      <c r="H141" s="9">
        <f t="shared" si="17"/>
        <v>1325.9505220000001</v>
      </c>
      <c r="I141" s="9">
        <f t="shared" si="18"/>
        <v>-92.140164999999996</v>
      </c>
      <c r="J141" s="9">
        <f t="shared" si="14"/>
        <v>-17911.180176999998</v>
      </c>
      <c r="K141" s="9">
        <f t="shared" ca="1" si="19"/>
        <v>32613.683376999987</v>
      </c>
      <c r="L141" s="8"/>
      <c r="M141" s="8"/>
      <c r="N141" s="6"/>
      <c r="O141" s="8"/>
      <c r="P141" s="7"/>
      <c r="Q141" s="6"/>
    </row>
    <row r="142" spans="1:17" x14ac:dyDescent="0.2">
      <c r="A142" s="12">
        <f>IF(J141=0,"",IF(J141="","",IF(Valores_especificados,A141+1,"")))</f>
        <v>123</v>
      </c>
      <c r="B142" s="11">
        <f t="shared" si="10"/>
        <v>44497</v>
      </c>
      <c r="C142" s="11">
        <f t="shared" si="11"/>
        <v>44497</v>
      </c>
      <c r="D142" s="10" t="str">
        <f t="shared" si="12"/>
        <v/>
      </c>
      <c r="E142" s="10">
        <f t="shared" si="15"/>
        <v>30</v>
      </c>
      <c r="F142" s="9">
        <f t="shared" si="16"/>
        <v>-17911.180176999998</v>
      </c>
      <c r="G142" s="9">
        <f t="shared" si="13"/>
        <v>1233.810356826802</v>
      </c>
      <c r="H142" s="9">
        <f t="shared" si="17"/>
        <v>1333.316914</v>
      </c>
      <c r="I142" s="9">
        <f t="shared" si="18"/>
        <v>-99.506557000000001</v>
      </c>
      <c r="J142" s="9">
        <f t="shared" si="14"/>
        <v>-19244.497091000001</v>
      </c>
      <c r="K142" s="9">
        <f t="shared" ca="1" si="19"/>
        <v>32514.176819999986</v>
      </c>
      <c r="L142" s="8"/>
      <c r="M142" s="8"/>
      <c r="N142" s="6"/>
      <c r="O142" s="8"/>
      <c r="P142" s="7"/>
      <c r="Q142" s="6"/>
    </row>
    <row r="143" spans="1:17" x14ac:dyDescent="0.2">
      <c r="A143" s="12">
        <f>IF(J142=0,"",IF(J142="","",IF(Valores_especificados,A142+1,"")))</f>
        <v>124</v>
      </c>
      <c r="B143" s="11">
        <f t="shared" si="10"/>
        <v>44497</v>
      </c>
      <c r="C143" s="11">
        <f t="shared" si="11"/>
        <v>44497</v>
      </c>
      <c r="D143" s="10" t="str">
        <f t="shared" si="12"/>
        <v/>
      </c>
      <c r="E143" s="10">
        <f t="shared" si="15"/>
        <v>0</v>
      </c>
      <c r="F143" s="9">
        <f t="shared" si="16"/>
        <v>-19244.497091000001</v>
      </c>
      <c r="G143" s="9">
        <f t="shared" si="13"/>
        <v>1233.810356826802</v>
      </c>
      <c r="H143" s="9">
        <f t="shared" si="17"/>
        <v>1340.72423</v>
      </c>
      <c r="I143" s="9">
        <f t="shared" si="18"/>
        <v>-106.913873</v>
      </c>
      <c r="J143" s="9">
        <f t="shared" si="14"/>
        <v>-20585.221321000001</v>
      </c>
      <c r="K143" s="9">
        <f t="shared" ca="1" si="19"/>
        <v>32407.262946999985</v>
      </c>
      <c r="L143" s="8"/>
      <c r="M143" s="8"/>
      <c r="N143" s="6"/>
      <c r="O143" s="8"/>
      <c r="P143" s="7"/>
      <c r="Q143" s="6"/>
    </row>
    <row r="144" spans="1:17" x14ac:dyDescent="0.2">
      <c r="A144" s="12">
        <f>IF(J143=0,"",IF(J143="","",IF(Valores_especificados,A143+1,"")))</f>
        <v>125</v>
      </c>
      <c r="B144" s="11">
        <f t="shared" si="10"/>
        <v>44497</v>
      </c>
      <c r="C144" s="11">
        <f t="shared" si="11"/>
        <v>44497</v>
      </c>
      <c r="D144" s="10" t="str">
        <f t="shared" si="12"/>
        <v/>
      </c>
      <c r="E144" s="10">
        <f t="shared" si="15"/>
        <v>0</v>
      </c>
      <c r="F144" s="9">
        <f t="shared" si="16"/>
        <v>-20585.221321000001</v>
      </c>
      <c r="G144" s="9">
        <f t="shared" si="13"/>
        <v>1233.810356826802</v>
      </c>
      <c r="H144" s="9">
        <f t="shared" si="17"/>
        <v>1348.1726980000001</v>
      </c>
      <c r="I144" s="9">
        <f t="shared" si="18"/>
        <v>-114.362341</v>
      </c>
      <c r="J144" s="9">
        <f t="shared" si="14"/>
        <v>-21933.394018999999</v>
      </c>
      <c r="K144" s="9">
        <f t="shared" ca="1" si="19"/>
        <v>32292.900605999985</v>
      </c>
      <c r="L144" s="8"/>
      <c r="M144" s="8"/>
      <c r="N144" s="6"/>
      <c r="O144" s="8"/>
      <c r="P144" s="7"/>
      <c r="Q144" s="6"/>
    </row>
    <row r="145" spans="1:17" x14ac:dyDescent="0.2">
      <c r="A145" s="12">
        <f>IF(J144=0,"",IF(J144="","",IF(Valores_especificados,A144+1,"")))</f>
        <v>126</v>
      </c>
      <c r="B145" s="11">
        <f t="shared" si="10"/>
        <v>44529</v>
      </c>
      <c r="C145" s="11">
        <f t="shared" si="11"/>
        <v>44528</v>
      </c>
      <c r="D145" s="10">
        <f t="shared" si="12"/>
        <v>1</v>
      </c>
      <c r="E145" s="10">
        <f t="shared" si="15"/>
        <v>31</v>
      </c>
      <c r="F145" s="9">
        <f t="shared" si="16"/>
        <v>-21933.394018999999</v>
      </c>
      <c r="G145" s="9">
        <f t="shared" si="13"/>
        <v>1233.810356826802</v>
      </c>
      <c r="H145" s="9">
        <f t="shared" si="17"/>
        <v>1355.662546</v>
      </c>
      <c r="I145" s="9">
        <f t="shared" si="18"/>
        <v>-121.852189</v>
      </c>
      <c r="J145" s="9">
        <f t="shared" si="14"/>
        <v>-23289.056564999999</v>
      </c>
      <c r="K145" s="9">
        <f t="shared" ca="1" si="19"/>
        <v>32171.048416999984</v>
      </c>
      <c r="L145" s="8"/>
      <c r="M145" s="8"/>
      <c r="N145" s="6"/>
      <c r="O145" s="8"/>
      <c r="P145" s="7"/>
      <c r="Q145" s="6"/>
    </row>
    <row r="146" spans="1:17" x14ac:dyDescent="0.2">
      <c r="A146" s="12">
        <f>IF(J145=0,"",IF(J145="","",IF(Valores_especificados,A145+1,"")))</f>
        <v>127</v>
      </c>
      <c r="B146" s="11">
        <f t="shared" si="10"/>
        <v>44529</v>
      </c>
      <c r="C146" s="11">
        <f t="shared" si="11"/>
        <v>44528</v>
      </c>
      <c r="D146" s="10">
        <f t="shared" si="12"/>
        <v>1</v>
      </c>
      <c r="E146" s="10">
        <f t="shared" si="15"/>
        <v>0</v>
      </c>
      <c r="F146" s="9">
        <f t="shared" si="16"/>
        <v>-23289.056564999999</v>
      </c>
      <c r="G146" s="9">
        <f t="shared" si="13"/>
        <v>1233.810356826802</v>
      </c>
      <c r="H146" s="9">
        <f t="shared" si="17"/>
        <v>1363.1940050000001</v>
      </c>
      <c r="I146" s="9">
        <f t="shared" si="18"/>
        <v>-129.38364799999999</v>
      </c>
      <c r="J146" s="9">
        <f t="shared" si="14"/>
        <v>-24652.25057</v>
      </c>
      <c r="K146" s="9">
        <f t="shared" ca="1" si="19"/>
        <v>32041.664768999985</v>
      </c>
      <c r="L146" s="8"/>
      <c r="M146" s="8"/>
      <c r="N146" s="6"/>
      <c r="O146" s="8"/>
      <c r="P146" s="7"/>
      <c r="Q146" s="6"/>
    </row>
    <row r="147" spans="1:17" x14ac:dyDescent="0.2">
      <c r="A147" s="12">
        <f>IF(J146=0,"",IF(J146="","",IF(Valores_especificados,A146+1,"")))</f>
        <v>128</v>
      </c>
      <c r="B147" s="11">
        <f t="shared" si="10"/>
        <v>44529</v>
      </c>
      <c r="C147" s="11">
        <f t="shared" si="11"/>
        <v>44528</v>
      </c>
      <c r="D147" s="10">
        <f t="shared" si="12"/>
        <v>1</v>
      </c>
      <c r="E147" s="10">
        <f t="shared" si="15"/>
        <v>0</v>
      </c>
      <c r="F147" s="9">
        <f t="shared" si="16"/>
        <v>-24652.25057</v>
      </c>
      <c r="G147" s="9">
        <f t="shared" si="13"/>
        <v>1233.810356826802</v>
      </c>
      <c r="H147" s="9">
        <f t="shared" si="17"/>
        <v>1370.7673050000001</v>
      </c>
      <c r="I147" s="9">
        <f t="shared" si="18"/>
        <v>-136.95694800000001</v>
      </c>
      <c r="J147" s="9">
        <f t="shared" si="14"/>
        <v>-26023.017875000001</v>
      </c>
      <c r="K147" s="9">
        <f t="shared" ca="1" si="19"/>
        <v>31904.707820999985</v>
      </c>
      <c r="L147" s="8"/>
      <c r="M147" s="8"/>
      <c r="N147" s="6"/>
      <c r="O147" s="8"/>
      <c r="P147" s="7"/>
      <c r="Q147" s="6"/>
    </row>
    <row r="148" spans="1:17" x14ac:dyDescent="0.2">
      <c r="A148" s="12">
        <f>IF(J147=0,"",IF(J147="","",IF(Valores_especificados,A147+1,"")))</f>
        <v>129</v>
      </c>
      <c r="B148" s="11">
        <f t="shared" ref="B148:B211" si="20">IF(AND(D148&lt;&gt;"",$N$3=$L$12),C148+D148,C148)</f>
        <v>44558</v>
      </c>
      <c r="C148" s="11">
        <f t="shared" ref="C148:C211" si="21">IF($A$10=$L$9,IF(Núm_de_pago&lt;&gt;"",DATE(YEAR(Inicio_prestamo),MONTH(Inicio_prestamo)+(Núm_de_pago),DAY(Inicio_prestamo)),""),IF(Núm_de_pago&lt;&gt;"",DATE(YEAR(Inicio_prestamo),MONTH(Inicio_prestamo)+(Núm_de_pago)*12/Núm_pagos_al_año,DAY(Inicio_prestamo)),""))</f>
        <v>44558</v>
      </c>
      <c r="D148" s="10" t="str">
        <f t="shared" ref="D148:D211" si="22">IF(Núm_de_pago&lt;&gt;"",IF(WEEKDAY(C148)=1,1,""),"")</f>
        <v/>
      </c>
      <c r="E148" s="10">
        <f t="shared" si="15"/>
        <v>29</v>
      </c>
      <c r="F148" s="9">
        <f t="shared" si="16"/>
        <v>-26023.017875000001</v>
      </c>
      <c r="G148" s="9">
        <f t="shared" ref="G148:G211" si="23">IF(Núm_de_pago&lt;&gt;"",Pago_mensual_programado,"")</f>
        <v>1233.810356826802</v>
      </c>
      <c r="H148" s="9">
        <f t="shared" si="17"/>
        <v>1378.3826790000001</v>
      </c>
      <c r="I148" s="9">
        <f t="shared" si="18"/>
        <v>-144.57232200000001</v>
      </c>
      <c r="J148" s="9">
        <f t="shared" ref="J148:J211" si="24">IF(Núm_de_pago&lt;&gt;"",ROUND(Saldo_inicial-Capital,6),IF(Núm_de_pago&lt;&gt;"",0,""))</f>
        <v>-27401.400554</v>
      </c>
      <c r="K148" s="9">
        <f t="shared" ca="1" si="19"/>
        <v>31760.135498999985</v>
      </c>
      <c r="L148" s="8"/>
      <c r="M148" s="8"/>
      <c r="N148" s="6"/>
      <c r="O148" s="8"/>
      <c r="P148" s="7"/>
      <c r="Q148" s="6"/>
    </row>
    <row r="149" spans="1:17" x14ac:dyDescent="0.2">
      <c r="A149" s="12">
        <f>IF(J148=0,"",IF(J148="","",IF(Valores_especificados,A148+1,"")))</f>
        <v>130</v>
      </c>
      <c r="B149" s="11">
        <f t="shared" si="20"/>
        <v>44558</v>
      </c>
      <c r="C149" s="11">
        <f t="shared" si="21"/>
        <v>44558</v>
      </c>
      <c r="D149" s="10" t="str">
        <f t="shared" si="22"/>
        <v/>
      </c>
      <c r="E149" s="10">
        <f t="shared" ref="E149:E212" si="25">IF(A149="","",IF($N$5=$L$14,DAYS360(B148,B149,TRUE),_xlfn.DAYS(B149,B148)))</f>
        <v>0</v>
      </c>
      <c r="F149" s="9">
        <f t="shared" ref="F149:F212" si="26">IF(Núm_de_pago&lt;&gt;"",ROUND(J148,6),"")</f>
        <v>-27401.400554</v>
      </c>
      <c r="G149" s="9">
        <f t="shared" si="23"/>
        <v>1233.810356826802</v>
      </c>
      <c r="H149" s="9">
        <f t="shared" ref="H149:H212" si="27">IF(A149="","",ROUND(IF(Núm_de_pago&lt;&gt;"",Pago_progr-Int,""),6))</f>
        <v>1386.04036</v>
      </c>
      <c r="I149" s="9">
        <f t="shared" ref="I149:I212" si="28">IF(A149="","",ROUND(IF(Núm_de_pago&lt;&gt;"",Saldo_inicial*(Tasa_de_interés/$L$10),""),6))</f>
        <v>-152.23000300000001</v>
      </c>
      <c r="J149" s="9">
        <f t="shared" si="24"/>
        <v>-28787.440913999999</v>
      </c>
      <c r="K149" s="9">
        <f t="shared" ref="K149:K212" ca="1" si="29">IF(A149="","",SUM(OFFSET($H$20,,1,1+A148)))</f>
        <v>31607.905495999985</v>
      </c>
      <c r="L149" s="8"/>
      <c r="M149" s="8"/>
      <c r="N149" s="6"/>
      <c r="O149" s="8"/>
      <c r="P149" s="7"/>
      <c r="Q149" s="6"/>
    </row>
    <row r="150" spans="1:17" x14ac:dyDescent="0.2">
      <c r="A150" s="12">
        <f>IF(J149=0,"",IF(J149="","",IF(Valores_especificados,A149+1,"")))</f>
        <v>131</v>
      </c>
      <c r="B150" s="11">
        <f t="shared" si="20"/>
        <v>44558</v>
      </c>
      <c r="C150" s="11">
        <f t="shared" si="21"/>
        <v>44558</v>
      </c>
      <c r="D150" s="10" t="str">
        <f t="shared" si="22"/>
        <v/>
      </c>
      <c r="E150" s="10">
        <f t="shared" si="25"/>
        <v>0</v>
      </c>
      <c r="F150" s="9">
        <f t="shared" si="26"/>
        <v>-28787.440913999999</v>
      </c>
      <c r="G150" s="9">
        <f t="shared" si="23"/>
        <v>1233.810356826802</v>
      </c>
      <c r="H150" s="9">
        <f t="shared" si="27"/>
        <v>1393.7405839999999</v>
      </c>
      <c r="I150" s="9">
        <f t="shared" si="28"/>
        <v>-159.930227</v>
      </c>
      <c r="J150" s="9">
        <f t="shared" si="24"/>
        <v>-30181.181498000002</v>
      </c>
      <c r="K150" s="9">
        <f t="shared" ca="1" si="29"/>
        <v>31447.975268999984</v>
      </c>
      <c r="L150" s="8"/>
      <c r="M150" s="8"/>
      <c r="N150" s="6"/>
      <c r="O150" s="8"/>
      <c r="P150" s="7"/>
      <c r="Q150" s="6"/>
    </row>
    <row r="151" spans="1:17" x14ac:dyDescent="0.2">
      <c r="A151" s="12">
        <f>IF(J150=0,"",IF(J150="","",IF(Valores_especificados,A150+1,"")))</f>
        <v>132</v>
      </c>
      <c r="B151" s="11">
        <f t="shared" si="20"/>
        <v>44589</v>
      </c>
      <c r="C151" s="11">
        <f t="shared" si="21"/>
        <v>44589</v>
      </c>
      <c r="D151" s="10" t="str">
        <f t="shared" si="22"/>
        <v/>
      </c>
      <c r="E151" s="10">
        <f t="shared" si="25"/>
        <v>30</v>
      </c>
      <c r="F151" s="9">
        <f t="shared" si="26"/>
        <v>-30181.181498000002</v>
      </c>
      <c r="G151" s="9">
        <f t="shared" si="23"/>
        <v>1233.810356826802</v>
      </c>
      <c r="H151" s="9">
        <f t="shared" si="27"/>
        <v>1401.4835880000001</v>
      </c>
      <c r="I151" s="9">
        <f t="shared" si="28"/>
        <v>-167.67323099999999</v>
      </c>
      <c r="J151" s="9">
        <f t="shared" si="24"/>
        <v>-31582.665086000001</v>
      </c>
      <c r="K151" s="9">
        <f t="shared" ca="1" si="29"/>
        <v>31280.302037999983</v>
      </c>
      <c r="L151" s="8"/>
      <c r="M151" s="8"/>
      <c r="N151" s="6"/>
      <c r="O151" s="8"/>
      <c r="P151" s="7"/>
      <c r="Q151" s="6"/>
    </row>
    <row r="152" spans="1:17" x14ac:dyDescent="0.2">
      <c r="A152" s="12">
        <f>IF(J151=0,"",IF(J151="","",IF(Valores_especificados,A151+1,"")))</f>
        <v>133</v>
      </c>
      <c r="B152" s="11">
        <f t="shared" si="20"/>
        <v>44589</v>
      </c>
      <c r="C152" s="11">
        <f t="shared" si="21"/>
        <v>44589</v>
      </c>
      <c r="D152" s="10" t="str">
        <f t="shared" si="22"/>
        <v/>
      </c>
      <c r="E152" s="10">
        <f t="shared" si="25"/>
        <v>0</v>
      </c>
      <c r="F152" s="9">
        <f t="shared" si="26"/>
        <v>-31582.665086000001</v>
      </c>
      <c r="G152" s="9">
        <f t="shared" si="23"/>
        <v>1233.810356826802</v>
      </c>
      <c r="H152" s="9">
        <f t="shared" si="27"/>
        <v>1409.269607</v>
      </c>
      <c r="I152" s="9">
        <f t="shared" si="28"/>
        <v>-175.45925</v>
      </c>
      <c r="J152" s="9">
        <f t="shared" si="24"/>
        <v>-32991.934693000003</v>
      </c>
      <c r="K152" s="9">
        <f t="shared" ca="1" si="29"/>
        <v>31104.842787999984</v>
      </c>
      <c r="L152" s="8"/>
      <c r="M152" s="8"/>
      <c r="N152" s="6"/>
      <c r="O152" s="8"/>
      <c r="P152" s="7"/>
      <c r="Q152" s="6"/>
    </row>
    <row r="153" spans="1:17" x14ac:dyDescent="0.2">
      <c r="A153" s="12">
        <f>IF(J152=0,"",IF(J152="","",IF(Valores_especificados,A152+1,"")))</f>
        <v>134</v>
      </c>
      <c r="B153" s="11">
        <f t="shared" si="20"/>
        <v>44589</v>
      </c>
      <c r="C153" s="11">
        <f t="shared" si="21"/>
        <v>44589</v>
      </c>
      <c r="D153" s="10" t="str">
        <f t="shared" si="22"/>
        <v/>
      </c>
      <c r="E153" s="10">
        <f t="shared" si="25"/>
        <v>0</v>
      </c>
      <c r="F153" s="9">
        <f t="shared" si="26"/>
        <v>-32991.934693000003</v>
      </c>
      <c r="G153" s="9">
        <f t="shared" si="23"/>
        <v>1233.810356826802</v>
      </c>
      <c r="H153" s="9">
        <f t="shared" si="27"/>
        <v>1417.0988829999999</v>
      </c>
      <c r="I153" s="9">
        <f t="shared" si="28"/>
        <v>-183.28852599999999</v>
      </c>
      <c r="J153" s="9">
        <f t="shared" si="24"/>
        <v>-34409.033576000002</v>
      </c>
      <c r="K153" s="9">
        <f t="shared" ca="1" si="29"/>
        <v>30921.554261999983</v>
      </c>
      <c r="L153" s="8"/>
      <c r="M153" s="8"/>
      <c r="N153" s="6"/>
      <c r="O153" s="8"/>
      <c r="P153" s="7"/>
      <c r="Q153" s="6"/>
    </row>
    <row r="154" spans="1:17" x14ac:dyDescent="0.2">
      <c r="A154" s="12">
        <f>IF(J153=0,"",IF(J153="","",IF(Valores_especificados,A153+1,"")))</f>
        <v>135</v>
      </c>
      <c r="B154" s="11">
        <f t="shared" si="20"/>
        <v>44620</v>
      </c>
      <c r="C154" s="11">
        <f t="shared" si="21"/>
        <v>44620</v>
      </c>
      <c r="D154" s="10" t="str">
        <f t="shared" si="22"/>
        <v/>
      </c>
      <c r="E154" s="10">
        <f t="shared" si="25"/>
        <v>30</v>
      </c>
      <c r="F154" s="9">
        <f t="shared" si="26"/>
        <v>-34409.033576000002</v>
      </c>
      <c r="G154" s="9">
        <f t="shared" si="23"/>
        <v>1233.810356826802</v>
      </c>
      <c r="H154" s="9">
        <f t="shared" si="27"/>
        <v>1424.9716550000001</v>
      </c>
      <c r="I154" s="9">
        <f t="shared" si="28"/>
        <v>-191.16129799999999</v>
      </c>
      <c r="J154" s="9">
        <f t="shared" si="24"/>
        <v>-35834.005231000003</v>
      </c>
      <c r="K154" s="9">
        <f t="shared" ca="1" si="29"/>
        <v>30730.392963999984</v>
      </c>
      <c r="L154" s="8"/>
      <c r="M154" s="8"/>
      <c r="N154" s="6"/>
      <c r="O154" s="8"/>
      <c r="P154" s="7"/>
      <c r="Q154" s="6"/>
    </row>
    <row r="155" spans="1:17" x14ac:dyDescent="0.2">
      <c r="A155" s="12">
        <f>IF(J154=0,"",IF(J154="","",IF(Valores_especificados,A154+1,"")))</f>
        <v>136</v>
      </c>
      <c r="B155" s="11">
        <f t="shared" si="20"/>
        <v>44620</v>
      </c>
      <c r="C155" s="11">
        <f t="shared" si="21"/>
        <v>44620</v>
      </c>
      <c r="D155" s="10" t="str">
        <f t="shared" si="22"/>
        <v/>
      </c>
      <c r="E155" s="10">
        <f t="shared" si="25"/>
        <v>0</v>
      </c>
      <c r="F155" s="9">
        <f t="shared" si="26"/>
        <v>-35834.005231000003</v>
      </c>
      <c r="G155" s="9">
        <f t="shared" si="23"/>
        <v>1233.810356826802</v>
      </c>
      <c r="H155" s="9">
        <f t="shared" si="27"/>
        <v>1432.888164</v>
      </c>
      <c r="I155" s="9">
        <f t="shared" si="28"/>
        <v>-199.07780700000001</v>
      </c>
      <c r="J155" s="9">
        <f t="shared" si="24"/>
        <v>-37266.893394999999</v>
      </c>
      <c r="K155" s="9">
        <f t="shared" ca="1" si="29"/>
        <v>30531.315156999983</v>
      </c>
      <c r="L155" s="8"/>
      <c r="M155" s="8"/>
      <c r="N155" s="6"/>
      <c r="O155" s="8"/>
      <c r="P155" s="7"/>
      <c r="Q155" s="6"/>
    </row>
    <row r="156" spans="1:17" x14ac:dyDescent="0.2">
      <c r="A156" s="12">
        <f>IF(J155=0,"",IF(J155="","",IF(Valores_especificados,A155+1,"")))</f>
        <v>137</v>
      </c>
      <c r="B156" s="11">
        <f t="shared" si="20"/>
        <v>44620</v>
      </c>
      <c r="C156" s="11">
        <f t="shared" si="21"/>
        <v>44620</v>
      </c>
      <c r="D156" s="10" t="str">
        <f t="shared" si="22"/>
        <v/>
      </c>
      <c r="E156" s="10">
        <f t="shared" si="25"/>
        <v>0</v>
      </c>
      <c r="F156" s="9">
        <f t="shared" si="26"/>
        <v>-37266.893394999999</v>
      </c>
      <c r="G156" s="9">
        <f t="shared" si="23"/>
        <v>1233.810356826802</v>
      </c>
      <c r="H156" s="9">
        <f t="shared" si="27"/>
        <v>1440.8486539999999</v>
      </c>
      <c r="I156" s="9">
        <f t="shared" si="28"/>
        <v>-207.038297</v>
      </c>
      <c r="J156" s="9">
        <f t="shared" si="24"/>
        <v>-38707.742049</v>
      </c>
      <c r="K156" s="9">
        <f t="shared" ca="1" si="29"/>
        <v>30324.276859999984</v>
      </c>
      <c r="L156" s="8"/>
      <c r="M156" s="8"/>
      <c r="N156" s="6"/>
      <c r="O156" s="8"/>
      <c r="P156" s="7"/>
      <c r="Q156" s="6"/>
    </row>
    <row r="157" spans="1:17" x14ac:dyDescent="0.2">
      <c r="A157" s="12">
        <f>IF(J156=0,"",IF(J156="","",IF(Valores_especificados,A156+1,"")))</f>
        <v>138</v>
      </c>
      <c r="B157" s="11">
        <f t="shared" si="20"/>
        <v>44648</v>
      </c>
      <c r="C157" s="11">
        <f t="shared" si="21"/>
        <v>44648</v>
      </c>
      <c r="D157" s="10" t="str">
        <f t="shared" si="22"/>
        <v/>
      </c>
      <c r="E157" s="10">
        <f t="shared" si="25"/>
        <v>30</v>
      </c>
      <c r="F157" s="9">
        <f t="shared" si="26"/>
        <v>-38707.742049</v>
      </c>
      <c r="G157" s="9">
        <f t="shared" si="23"/>
        <v>1233.810356826802</v>
      </c>
      <c r="H157" s="9">
        <f t="shared" si="27"/>
        <v>1448.853368</v>
      </c>
      <c r="I157" s="9">
        <f t="shared" si="28"/>
        <v>-215.04301100000001</v>
      </c>
      <c r="J157" s="9">
        <f t="shared" si="24"/>
        <v>-40156.595416999997</v>
      </c>
      <c r="K157" s="9">
        <f t="shared" ca="1" si="29"/>
        <v>30109.233848999982</v>
      </c>
      <c r="L157" s="8"/>
      <c r="M157" s="8"/>
      <c r="N157" s="6"/>
      <c r="O157" s="8"/>
      <c r="P157" s="7"/>
      <c r="Q157" s="6"/>
    </row>
    <row r="158" spans="1:17" x14ac:dyDescent="0.2">
      <c r="A158" s="12">
        <f>IF(J157=0,"",IF(J157="","",IF(Valores_especificados,A157+1,"")))</f>
        <v>139</v>
      </c>
      <c r="B158" s="11">
        <f t="shared" si="20"/>
        <v>44648</v>
      </c>
      <c r="C158" s="11">
        <f t="shared" si="21"/>
        <v>44648</v>
      </c>
      <c r="D158" s="10" t="str">
        <f t="shared" si="22"/>
        <v/>
      </c>
      <c r="E158" s="10">
        <f t="shared" si="25"/>
        <v>0</v>
      </c>
      <c r="F158" s="9">
        <f t="shared" si="26"/>
        <v>-40156.595416999997</v>
      </c>
      <c r="G158" s="9">
        <f t="shared" si="23"/>
        <v>1233.810356826802</v>
      </c>
      <c r="H158" s="9">
        <f t="shared" si="27"/>
        <v>1456.902554</v>
      </c>
      <c r="I158" s="9">
        <f t="shared" si="28"/>
        <v>-223.092197</v>
      </c>
      <c r="J158" s="9">
        <f t="shared" si="24"/>
        <v>-41613.497970999997</v>
      </c>
      <c r="K158" s="9">
        <f t="shared" ca="1" si="29"/>
        <v>29886.14165199998</v>
      </c>
      <c r="L158" s="8"/>
      <c r="M158" s="8"/>
      <c r="N158" s="6"/>
      <c r="O158" s="8"/>
      <c r="P158" s="7"/>
      <c r="Q158" s="6"/>
    </row>
    <row r="159" spans="1:17" x14ac:dyDescent="0.2">
      <c r="A159" s="12">
        <f>IF(J158=0,"",IF(J158="","",IF(Valores_especificados,A158+1,"")))</f>
        <v>140</v>
      </c>
      <c r="B159" s="11">
        <f t="shared" si="20"/>
        <v>44648</v>
      </c>
      <c r="C159" s="11">
        <f t="shared" si="21"/>
        <v>44648</v>
      </c>
      <c r="D159" s="10" t="str">
        <f t="shared" si="22"/>
        <v/>
      </c>
      <c r="E159" s="10">
        <f t="shared" si="25"/>
        <v>0</v>
      </c>
      <c r="F159" s="9">
        <f t="shared" si="26"/>
        <v>-41613.497970999997</v>
      </c>
      <c r="G159" s="9">
        <f t="shared" si="23"/>
        <v>1233.810356826802</v>
      </c>
      <c r="H159" s="9">
        <f t="shared" si="27"/>
        <v>1464.996457</v>
      </c>
      <c r="I159" s="9">
        <f t="shared" si="28"/>
        <v>-231.18610000000001</v>
      </c>
      <c r="J159" s="9">
        <f t="shared" si="24"/>
        <v>-43078.494427999998</v>
      </c>
      <c r="K159" s="9">
        <f t="shared" ca="1" si="29"/>
        <v>29654.955551999981</v>
      </c>
      <c r="L159" s="8"/>
      <c r="M159" s="8"/>
      <c r="N159" s="6"/>
      <c r="O159" s="8"/>
      <c r="P159" s="7"/>
      <c r="Q159" s="6"/>
    </row>
    <row r="160" spans="1:17" x14ac:dyDescent="0.2">
      <c r="A160" s="12">
        <f>IF(J159=0,"",IF(J159="","",IF(Valores_especificados,A159+1,"")))</f>
        <v>141</v>
      </c>
      <c r="B160" s="11">
        <f t="shared" si="20"/>
        <v>44679</v>
      </c>
      <c r="C160" s="11">
        <f t="shared" si="21"/>
        <v>44679</v>
      </c>
      <c r="D160" s="10" t="str">
        <f t="shared" si="22"/>
        <v/>
      </c>
      <c r="E160" s="10">
        <f t="shared" si="25"/>
        <v>30</v>
      </c>
      <c r="F160" s="9">
        <f t="shared" si="26"/>
        <v>-43078.494427999998</v>
      </c>
      <c r="G160" s="9">
        <f t="shared" si="23"/>
        <v>1233.810356826802</v>
      </c>
      <c r="H160" s="9">
        <f t="shared" si="27"/>
        <v>1473.1353260000001</v>
      </c>
      <c r="I160" s="9">
        <f t="shared" si="28"/>
        <v>-239.32496900000001</v>
      </c>
      <c r="J160" s="9">
        <f t="shared" si="24"/>
        <v>-44551.629754000001</v>
      </c>
      <c r="K160" s="9">
        <f t="shared" ca="1" si="29"/>
        <v>29415.63058299998</v>
      </c>
      <c r="L160" s="8"/>
      <c r="M160" s="8"/>
      <c r="N160" s="6"/>
      <c r="O160" s="8"/>
      <c r="P160" s="7"/>
      <c r="Q160" s="6"/>
    </row>
    <row r="161" spans="1:17" x14ac:dyDescent="0.2">
      <c r="A161" s="12">
        <f>IF(J160=0,"",IF(J160="","",IF(Valores_especificados,A160+1,"")))</f>
        <v>142</v>
      </c>
      <c r="B161" s="11">
        <f t="shared" si="20"/>
        <v>44679</v>
      </c>
      <c r="C161" s="11">
        <f t="shared" si="21"/>
        <v>44679</v>
      </c>
      <c r="D161" s="10" t="str">
        <f t="shared" si="22"/>
        <v/>
      </c>
      <c r="E161" s="10">
        <f t="shared" si="25"/>
        <v>0</v>
      </c>
      <c r="F161" s="9">
        <f t="shared" si="26"/>
        <v>-44551.629754000001</v>
      </c>
      <c r="G161" s="9">
        <f t="shared" si="23"/>
        <v>1233.810356826802</v>
      </c>
      <c r="H161" s="9">
        <f t="shared" si="27"/>
        <v>1481.3194109999999</v>
      </c>
      <c r="I161" s="9">
        <f t="shared" si="28"/>
        <v>-247.50905399999999</v>
      </c>
      <c r="J161" s="9">
        <f t="shared" si="24"/>
        <v>-46032.949164999998</v>
      </c>
      <c r="K161" s="9">
        <f t="shared" ca="1" si="29"/>
        <v>29168.121528999982</v>
      </c>
      <c r="L161" s="8"/>
      <c r="M161" s="8"/>
      <c r="N161" s="6"/>
      <c r="O161" s="8"/>
      <c r="P161" s="7"/>
      <c r="Q161" s="6"/>
    </row>
    <row r="162" spans="1:17" x14ac:dyDescent="0.2">
      <c r="A162" s="12">
        <f>IF(J161=0,"",IF(J161="","",IF(Valores_especificados,A161+1,"")))</f>
        <v>143</v>
      </c>
      <c r="B162" s="11">
        <f t="shared" si="20"/>
        <v>44679</v>
      </c>
      <c r="C162" s="11">
        <f t="shared" si="21"/>
        <v>44679</v>
      </c>
      <c r="D162" s="10" t="str">
        <f t="shared" si="22"/>
        <v/>
      </c>
      <c r="E162" s="10">
        <f t="shared" si="25"/>
        <v>0</v>
      </c>
      <c r="F162" s="9">
        <f t="shared" si="26"/>
        <v>-46032.949164999998</v>
      </c>
      <c r="G162" s="9">
        <f t="shared" si="23"/>
        <v>1233.810356826802</v>
      </c>
      <c r="H162" s="9">
        <f t="shared" si="27"/>
        <v>1489.548963</v>
      </c>
      <c r="I162" s="9">
        <f t="shared" si="28"/>
        <v>-255.738606</v>
      </c>
      <c r="J162" s="9">
        <f t="shared" si="24"/>
        <v>-47522.498127999999</v>
      </c>
      <c r="K162" s="9">
        <f t="shared" ca="1" si="29"/>
        <v>28912.382922999983</v>
      </c>
      <c r="L162" s="8"/>
      <c r="M162" s="8"/>
      <c r="N162" s="6"/>
      <c r="O162" s="8"/>
      <c r="P162" s="7"/>
      <c r="Q162" s="6"/>
    </row>
    <row r="163" spans="1:17" x14ac:dyDescent="0.2">
      <c r="A163" s="12">
        <f>IF(J162=0,"",IF(J162="","",IF(Valores_especificados,A162+1,"")))</f>
        <v>144</v>
      </c>
      <c r="B163" s="11">
        <f t="shared" si="20"/>
        <v>44709</v>
      </c>
      <c r="C163" s="11">
        <f t="shared" si="21"/>
        <v>44709</v>
      </c>
      <c r="D163" s="10" t="str">
        <f t="shared" si="22"/>
        <v/>
      </c>
      <c r="E163" s="10">
        <f t="shared" si="25"/>
        <v>30</v>
      </c>
      <c r="F163" s="9">
        <f t="shared" si="26"/>
        <v>-47522.498127999999</v>
      </c>
      <c r="G163" s="9">
        <f t="shared" si="23"/>
        <v>1233.810356826802</v>
      </c>
      <c r="H163" s="9">
        <f t="shared" si="27"/>
        <v>1497.824235</v>
      </c>
      <c r="I163" s="9">
        <f t="shared" si="28"/>
        <v>-264.01387799999998</v>
      </c>
      <c r="J163" s="9">
        <f t="shared" si="24"/>
        <v>-49020.322362999999</v>
      </c>
      <c r="K163" s="9">
        <f t="shared" ca="1" si="29"/>
        <v>28648.369044999981</v>
      </c>
      <c r="L163" s="8"/>
      <c r="M163" s="8"/>
      <c r="N163" s="6"/>
      <c r="O163" s="8"/>
      <c r="P163" s="7"/>
      <c r="Q163" s="6"/>
    </row>
    <row r="164" spans="1:17" x14ac:dyDescent="0.2">
      <c r="A164" s="12">
        <f>IF(J163=0,"",IF(J163="","",IF(Valores_especificados,A163+1,"")))</f>
        <v>145</v>
      </c>
      <c r="B164" s="11">
        <f t="shared" si="20"/>
        <v>44709</v>
      </c>
      <c r="C164" s="11">
        <f t="shared" si="21"/>
        <v>44709</v>
      </c>
      <c r="D164" s="10" t="str">
        <f t="shared" si="22"/>
        <v/>
      </c>
      <c r="E164" s="10">
        <f t="shared" si="25"/>
        <v>0</v>
      </c>
      <c r="F164" s="9">
        <f t="shared" si="26"/>
        <v>-49020.322362999999</v>
      </c>
      <c r="G164" s="9">
        <f t="shared" si="23"/>
        <v>1233.810356826802</v>
      </c>
      <c r="H164" s="9">
        <f t="shared" si="27"/>
        <v>1506.145481</v>
      </c>
      <c r="I164" s="9">
        <f t="shared" si="28"/>
        <v>-272.33512400000001</v>
      </c>
      <c r="J164" s="9">
        <f t="shared" si="24"/>
        <v>-50526.467843999999</v>
      </c>
      <c r="K164" s="9">
        <f t="shared" ca="1" si="29"/>
        <v>28376.03392099998</v>
      </c>
      <c r="L164" s="8"/>
      <c r="M164" s="8"/>
      <c r="N164" s="6"/>
      <c r="O164" s="8"/>
      <c r="P164" s="7"/>
      <c r="Q164" s="6"/>
    </row>
    <row r="165" spans="1:17" x14ac:dyDescent="0.2">
      <c r="A165" s="12">
        <f>IF(J164=0,"",IF(J164="","",IF(Valores_especificados,A164+1,"")))</f>
        <v>146</v>
      </c>
      <c r="B165" s="11">
        <f t="shared" si="20"/>
        <v>44709</v>
      </c>
      <c r="C165" s="11">
        <f t="shared" si="21"/>
        <v>44709</v>
      </c>
      <c r="D165" s="10" t="str">
        <f t="shared" si="22"/>
        <v/>
      </c>
      <c r="E165" s="10">
        <f t="shared" si="25"/>
        <v>0</v>
      </c>
      <c r="F165" s="9">
        <f t="shared" si="26"/>
        <v>-50526.467843999999</v>
      </c>
      <c r="G165" s="9">
        <f t="shared" si="23"/>
        <v>1233.810356826802</v>
      </c>
      <c r="H165" s="9">
        <f t="shared" si="27"/>
        <v>1514.512956</v>
      </c>
      <c r="I165" s="9">
        <f t="shared" si="28"/>
        <v>-280.70259900000002</v>
      </c>
      <c r="J165" s="9">
        <f t="shared" si="24"/>
        <v>-52040.980799999998</v>
      </c>
      <c r="K165" s="9">
        <f t="shared" ca="1" si="29"/>
        <v>28095.33132199998</v>
      </c>
      <c r="L165" s="8"/>
      <c r="M165" s="8"/>
      <c r="N165" s="6"/>
      <c r="O165" s="8"/>
      <c r="P165" s="7"/>
      <c r="Q165" s="6"/>
    </row>
    <row r="166" spans="1:17" x14ac:dyDescent="0.2">
      <c r="A166" s="12">
        <f>IF(J165=0,"",IF(J165="","",IF(Valores_especificados,A165+1,"")))</f>
        <v>147</v>
      </c>
      <c r="B166" s="11">
        <f t="shared" si="20"/>
        <v>44740</v>
      </c>
      <c r="C166" s="11">
        <f t="shared" si="21"/>
        <v>44740</v>
      </c>
      <c r="D166" s="10" t="str">
        <f t="shared" si="22"/>
        <v/>
      </c>
      <c r="E166" s="10">
        <f t="shared" si="25"/>
        <v>30</v>
      </c>
      <c r="F166" s="9">
        <f t="shared" si="26"/>
        <v>-52040.980799999998</v>
      </c>
      <c r="G166" s="9">
        <f t="shared" si="23"/>
        <v>1233.810356826802</v>
      </c>
      <c r="H166" s="9">
        <f t="shared" si="27"/>
        <v>1522.926917</v>
      </c>
      <c r="I166" s="9">
        <f t="shared" si="28"/>
        <v>-289.11655999999999</v>
      </c>
      <c r="J166" s="9">
        <f t="shared" si="24"/>
        <v>-53563.907717000002</v>
      </c>
      <c r="K166" s="9">
        <f t="shared" ca="1" si="29"/>
        <v>27806.214761999981</v>
      </c>
      <c r="L166" s="8"/>
      <c r="M166" s="8"/>
      <c r="N166" s="6"/>
      <c r="O166" s="8"/>
      <c r="P166" s="7"/>
      <c r="Q166" s="6"/>
    </row>
    <row r="167" spans="1:17" x14ac:dyDescent="0.2">
      <c r="A167" s="12">
        <f>IF(J166=0,"",IF(J166="","",IF(Valores_especificados,A166+1,"")))</f>
        <v>148</v>
      </c>
      <c r="B167" s="11">
        <f t="shared" si="20"/>
        <v>44740</v>
      </c>
      <c r="C167" s="11">
        <f t="shared" si="21"/>
        <v>44740</v>
      </c>
      <c r="D167" s="10" t="str">
        <f t="shared" si="22"/>
        <v/>
      </c>
      <c r="E167" s="10">
        <f t="shared" si="25"/>
        <v>0</v>
      </c>
      <c r="F167" s="9">
        <f t="shared" si="26"/>
        <v>-53563.907717000002</v>
      </c>
      <c r="G167" s="9">
        <f t="shared" si="23"/>
        <v>1233.810356826802</v>
      </c>
      <c r="H167" s="9">
        <f t="shared" si="27"/>
        <v>1531.387622</v>
      </c>
      <c r="I167" s="9">
        <f t="shared" si="28"/>
        <v>-297.57726500000001</v>
      </c>
      <c r="J167" s="9">
        <f t="shared" si="24"/>
        <v>-55095.295338999997</v>
      </c>
      <c r="K167" s="9">
        <f t="shared" ca="1" si="29"/>
        <v>27508.637496999982</v>
      </c>
      <c r="L167" s="8"/>
      <c r="M167" s="8"/>
      <c r="N167" s="6"/>
      <c r="O167" s="8"/>
      <c r="P167" s="7"/>
      <c r="Q167" s="6"/>
    </row>
    <row r="168" spans="1:17" x14ac:dyDescent="0.2">
      <c r="A168" s="12">
        <f>IF(J167=0,"",IF(J167="","",IF(Valores_especificados,A167+1,"")))</f>
        <v>149</v>
      </c>
      <c r="B168" s="11">
        <f t="shared" si="20"/>
        <v>44740</v>
      </c>
      <c r="C168" s="11">
        <f t="shared" si="21"/>
        <v>44740</v>
      </c>
      <c r="D168" s="10" t="str">
        <f t="shared" si="22"/>
        <v/>
      </c>
      <c r="E168" s="10">
        <f t="shared" si="25"/>
        <v>0</v>
      </c>
      <c r="F168" s="9">
        <f t="shared" si="26"/>
        <v>-55095.295338999997</v>
      </c>
      <c r="G168" s="9">
        <f t="shared" si="23"/>
        <v>1233.810356826802</v>
      </c>
      <c r="H168" s="9">
        <f t="shared" si="27"/>
        <v>1539.8953309999999</v>
      </c>
      <c r="I168" s="9">
        <f t="shared" si="28"/>
        <v>-306.08497399999999</v>
      </c>
      <c r="J168" s="9">
        <f t="shared" si="24"/>
        <v>-56635.190670000004</v>
      </c>
      <c r="K168" s="9">
        <f t="shared" ca="1" si="29"/>
        <v>27202.55252299998</v>
      </c>
      <c r="L168" s="8"/>
      <c r="M168" s="8"/>
      <c r="N168" s="6"/>
      <c r="O168" s="8"/>
      <c r="P168" s="7"/>
      <c r="Q168" s="6"/>
    </row>
    <row r="169" spans="1:17" x14ac:dyDescent="0.2">
      <c r="A169" s="12">
        <f>IF(J168=0,"",IF(J168="","",IF(Valores_especificados,A168+1,"")))</f>
        <v>150</v>
      </c>
      <c r="B169" s="11">
        <f t="shared" si="20"/>
        <v>44770</v>
      </c>
      <c r="C169" s="11">
        <f t="shared" si="21"/>
        <v>44770</v>
      </c>
      <c r="D169" s="10" t="str">
        <f t="shared" si="22"/>
        <v/>
      </c>
      <c r="E169" s="10">
        <f t="shared" si="25"/>
        <v>30</v>
      </c>
      <c r="F169" s="9">
        <f t="shared" si="26"/>
        <v>-56635.190670000004</v>
      </c>
      <c r="G169" s="9">
        <f t="shared" si="23"/>
        <v>1233.810356826802</v>
      </c>
      <c r="H169" s="9">
        <f t="shared" si="27"/>
        <v>1548.4503050000001</v>
      </c>
      <c r="I169" s="9">
        <f t="shared" si="28"/>
        <v>-314.639948</v>
      </c>
      <c r="J169" s="9">
        <f t="shared" si="24"/>
        <v>-58183.640975000002</v>
      </c>
      <c r="K169" s="9">
        <f t="shared" ca="1" si="29"/>
        <v>26887.91257499998</v>
      </c>
      <c r="L169" s="8"/>
      <c r="M169" s="8"/>
      <c r="N169" s="6"/>
      <c r="O169" s="8"/>
      <c r="P169" s="7"/>
      <c r="Q169" s="6"/>
    </row>
    <row r="170" spans="1:17" x14ac:dyDescent="0.2">
      <c r="A170" s="12">
        <f>IF(J169=0,"",IF(J169="","",IF(Valores_especificados,A169+1,"")))</f>
        <v>151</v>
      </c>
      <c r="B170" s="11">
        <f t="shared" si="20"/>
        <v>44770</v>
      </c>
      <c r="C170" s="11">
        <f t="shared" si="21"/>
        <v>44770</v>
      </c>
      <c r="D170" s="10" t="str">
        <f t="shared" si="22"/>
        <v/>
      </c>
      <c r="E170" s="10">
        <f t="shared" si="25"/>
        <v>0</v>
      </c>
      <c r="F170" s="9">
        <f t="shared" si="26"/>
        <v>-58183.640975000002</v>
      </c>
      <c r="G170" s="9">
        <f t="shared" si="23"/>
        <v>1233.810356826802</v>
      </c>
      <c r="H170" s="9">
        <f t="shared" si="27"/>
        <v>1557.052807</v>
      </c>
      <c r="I170" s="9">
        <f t="shared" si="28"/>
        <v>-323.24245000000002</v>
      </c>
      <c r="J170" s="9">
        <f t="shared" si="24"/>
        <v>-59740.693782000002</v>
      </c>
      <c r="K170" s="9">
        <f t="shared" ca="1" si="29"/>
        <v>26564.670124999979</v>
      </c>
      <c r="L170" s="8"/>
      <c r="M170" s="8"/>
      <c r="N170" s="6"/>
      <c r="O170" s="8"/>
      <c r="P170" s="7"/>
      <c r="Q170" s="6"/>
    </row>
    <row r="171" spans="1:17" x14ac:dyDescent="0.2">
      <c r="A171" s="12">
        <f>IF(J170=0,"",IF(J170="","",IF(Valores_especificados,A170+1,"")))</f>
        <v>152</v>
      </c>
      <c r="B171" s="11">
        <f t="shared" si="20"/>
        <v>44770</v>
      </c>
      <c r="C171" s="11">
        <f t="shared" si="21"/>
        <v>44770</v>
      </c>
      <c r="D171" s="10" t="str">
        <f t="shared" si="22"/>
        <v/>
      </c>
      <c r="E171" s="10">
        <f t="shared" si="25"/>
        <v>0</v>
      </c>
      <c r="F171" s="9">
        <f t="shared" si="26"/>
        <v>-59740.693782000002</v>
      </c>
      <c r="G171" s="9">
        <f t="shared" si="23"/>
        <v>1233.810356826802</v>
      </c>
      <c r="H171" s="9">
        <f t="shared" si="27"/>
        <v>1565.7030999999999</v>
      </c>
      <c r="I171" s="9">
        <f t="shared" si="28"/>
        <v>-331.892743</v>
      </c>
      <c r="J171" s="9">
        <f t="shared" si="24"/>
        <v>-61306.396882000001</v>
      </c>
      <c r="K171" s="9">
        <f t="shared" ca="1" si="29"/>
        <v>26232.777381999978</v>
      </c>
      <c r="L171" s="8"/>
      <c r="M171" s="8"/>
      <c r="N171" s="6"/>
      <c r="O171" s="8"/>
      <c r="P171" s="7"/>
      <c r="Q171" s="6"/>
    </row>
    <row r="172" spans="1:17" x14ac:dyDescent="0.2">
      <c r="A172" s="12">
        <f>IF(J171=0,"",IF(J171="","",IF(Valores_especificados,A171+1,"")))</f>
        <v>153</v>
      </c>
      <c r="B172" s="11">
        <f t="shared" si="20"/>
        <v>44802</v>
      </c>
      <c r="C172" s="11">
        <f t="shared" si="21"/>
        <v>44801</v>
      </c>
      <c r="D172" s="10">
        <f t="shared" si="22"/>
        <v>1</v>
      </c>
      <c r="E172" s="10">
        <f t="shared" si="25"/>
        <v>31</v>
      </c>
      <c r="F172" s="9">
        <f t="shared" si="26"/>
        <v>-61306.396882000001</v>
      </c>
      <c r="G172" s="9">
        <f t="shared" si="23"/>
        <v>1233.810356826802</v>
      </c>
      <c r="H172" s="9">
        <f t="shared" si="27"/>
        <v>1574.401451</v>
      </c>
      <c r="I172" s="9">
        <f t="shared" si="28"/>
        <v>-340.591094</v>
      </c>
      <c r="J172" s="9">
        <f t="shared" si="24"/>
        <v>-62880.798332999999</v>
      </c>
      <c r="K172" s="9">
        <f t="shared" ca="1" si="29"/>
        <v>25892.186287999979</v>
      </c>
      <c r="L172" s="8"/>
      <c r="M172" s="8"/>
      <c r="N172" s="6"/>
      <c r="O172" s="8"/>
      <c r="P172" s="7"/>
      <c r="Q172" s="6"/>
    </row>
    <row r="173" spans="1:17" x14ac:dyDescent="0.2">
      <c r="A173" s="12">
        <f>IF(J172=0,"",IF(J172="","",IF(Valores_especificados,A172+1,"")))</f>
        <v>154</v>
      </c>
      <c r="B173" s="11">
        <f t="shared" si="20"/>
        <v>44802</v>
      </c>
      <c r="C173" s="11">
        <f t="shared" si="21"/>
        <v>44801</v>
      </c>
      <c r="D173" s="10">
        <f t="shared" si="22"/>
        <v>1</v>
      </c>
      <c r="E173" s="10">
        <f t="shared" si="25"/>
        <v>0</v>
      </c>
      <c r="F173" s="9">
        <f t="shared" si="26"/>
        <v>-62880.798332999999</v>
      </c>
      <c r="G173" s="9">
        <f t="shared" si="23"/>
        <v>1233.810356826802</v>
      </c>
      <c r="H173" s="9">
        <f t="shared" si="27"/>
        <v>1583.148126</v>
      </c>
      <c r="I173" s="9">
        <f t="shared" si="28"/>
        <v>-349.33776899999998</v>
      </c>
      <c r="J173" s="9">
        <f t="shared" si="24"/>
        <v>-64463.946458999999</v>
      </c>
      <c r="K173" s="9">
        <f t="shared" ca="1" si="29"/>
        <v>25542.848518999977</v>
      </c>
      <c r="L173" s="8"/>
      <c r="M173" s="8"/>
      <c r="N173" s="6"/>
      <c r="O173" s="8"/>
      <c r="P173" s="7"/>
      <c r="Q173" s="6"/>
    </row>
    <row r="174" spans="1:17" x14ac:dyDescent="0.2">
      <c r="A174" s="12">
        <f>IF(J173=0,"",IF(J173="","",IF(Valores_especificados,A173+1,"")))</f>
        <v>155</v>
      </c>
      <c r="B174" s="11">
        <f t="shared" si="20"/>
        <v>44802</v>
      </c>
      <c r="C174" s="11">
        <f t="shared" si="21"/>
        <v>44801</v>
      </c>
      <c r="D174" s="10">
        <f t="shared" si="22"/>
        <v>1</v>
      </c>
      <c r="E174" s="10">
        <f t="shared" si="25"/>
        <v>0</v>
      </c>
      <c r="F174" s="9">
        <f t="shared" si="26"/>
        <v>-64463.946458999999</v>
      </c>
      <c r="G174" s="9">
        <f t="shared" si="23"/>
        <v>1233.810356826802</v>
      </c>
      <c r="H174" s="9">
        <f t="shared" si="27"/>
        <v>1591.943393</v>
      </c>
      <c r="I174" s="9">
        <f t="shared" si="28"/>
        <v>-358.133036</v>
      </c>
      <c r="J174" s="9">
        <f t="shared" si="24"/>
        <v>-66055.889851999993</v>
      </c>
      <c r="K174" s="9">
        <f t="shared" ca="1" si="29"/>
        <v>25184.715482999978</v>
      </c>
      <c r="L174" s="8"/>
      <c r="M174" s="8"/>
      <c r="N174" s="6"/>
      <c r="O174" s="8"/>
      <c r="P174" s="7"/>
      <c r="Q174" s="6"/>
    </row>
    <row r="175" spans="1:17" x14ac:dyDescent="0.2">
      <c r="A175" s="12">
        <f>IF(J174=0,"",IF(J174="","",IF(Valores_especificados,A174+1,"")))</f>
        <v>156</v>
      </c>
      <c r="B175" s="11">
        <f t="shared" si="20"/>
        <v>44832</v>
      </c>
      <c r="C175" s="11">
        <f t="shared" si="21"/>
        <v>44832</v>
      </c>
      <c r="D175" s="10" t="str">
        <f t="shared" si="22"/>
        <v/>
      </c>
      <c r="E175" s="10">
        <f t="shared" si="25"/>
        <v>29</v>
      </c>
      <c r="F175" s="9">
        <f t="shared" si="26"/>
        <v>-66055.889851999993</v>
      </c>
      <c r="G175" s="9">
        <f t="shared" si="23"/>
        <v>1233.810356826802</v>
      </c>
      <c r="H175" s="9">
        <f t="shared" si="27"/>
        <v>1600.787523</v>
      </c>
      <c r="I175" s="9">
        <f t="shared" si="28"/>
        <v>-366.97716600000001</v>
      </c>
      <c r="J175" s="9">
        <f t="shared" si="24"/>
        <v>-67656.677374999999</v>
      </c>
      <c r="K175" s="9">
        <f t="shared" ca="1" si="29"/>
        <v>24817.738316999978</v>
      </c>
      <c r="L175" s="8"/>
      <c r="M175" s="8"/>
      <c r="N175" s="6"/>
      <c r="O175" s="8"/>
      <c r="P175" s="7"/>
      <c r="Q175" s="6"/>
    </row>
    <row r="176" spans="1:17" x14ac:dyDescent="0.2">
      <c r="A176" s="12">
        <f>IF(J175=0,"",IF(J175="","",IF(Valores_especificados,A175+1,"")))</f>
        <v>157</v>
      </c>
      <c r="B176" s="11">
        <f t="shared" si="20"/>
        <v>44832</v>
      </c>
      <c r="C176" s="11">
        <f t="shared" si="21"/>
        <v>44832</v>
      </c>
      <c r="D176" s="10" t="str">
        <f t="shared" si="22"/>
        <v/>
      </c>
      <c r="E176" s="10">
        <f t="shared" si="25"/>
        <v>0</v>
      </c>
      <c r="F176" s="9">
        <f t="shared" si="26"/>
        <v>-67656.677374999999</v>
      </c>
      <c r="G176" s="9">
        <f t="shared" si="23"/>
        <v>1233.810356826802</v>
      </c>
      <c r="H176" s="9">
        <f t="shared" si="27"/>
        <v>1609.680787</v>
      </c>
      <c r="I176" s="9">
        <f t="shared" si="28"/>
        <v>-375.87043</v>
      </c>
      <c r="J176" s="9">
        <f t="shared" si="24"/>
        <v>-69266.358162000004</v>
      </c>
      <c r="K176" s="9">
        <f t="shared" ca="1" si="29"/>
        <v>24441.867886999979</v>
      </c>
      <c r="L176" s="8"/>
      <c r="M176" s="8"/>
      <c r="N176" s="6"/>
      <c r="O176" s="8"/>
      <c r="P176" s="7"/>
      <c r="Q176" s="6"/>
    </row>
    <row r="177" spans="1:17" x14ac:dyDescent="0.2">
      <c r="A177" s="12">
        <f>IF(J176=0,"",IF(J176="","",IF(Valores_especificados,A176+1,"")))</f>
        <v>158</v>
      </c>
      <c r="B177" s="11">
        <f t="shared" si="20"/>
        <v>44832</v>
      </c>
      <c r="C177" s="11">
        <f t="shared" si="21"/>
        <v>44832</v>
      </c>
      <c r="D177" s="10" t="str">
        <f t="shared" si="22"/>
        <v/>
      </c>
      <c r="E177" s="10">
        <f t="shared" si="25"/>
        <v>0</v>
      </c>
      <c r="F177" s="9">
        <f t="shared" si="26"/>
        <v>-69266.358162000004</v>
      </c>
      <c r="G177" s="9">
        <f t="shared" si="23"/>
        <v>1233.810356826802</v>
      </c>
      <c r="H177" s="9">
        <f t="shared" si="27"/>
        <v>1618.623458</v>
      </c>
      <c r="I177" s="9">
        <f t="shared" si="28"/>
        <v>-384.81310100000002</v>
      </c>
      <c r="J177" s="9">
        <f t="shared" si="24"/>
        <v>-70884.981620000006</v>
      </c>
      <c r="K177" s="9">
        <f t="shared" ca="1" si="29"/>
        <v>24057.054785999979</v>
      </c>
      <c r="L177" s="8"/>
      <c r="M177" s="8"/>
      <c r="N177" s="6"/>
      <c r="O177" s="8"/>
      <c r="P177" s="7"/>
      <c r="Q177" s="6"/>
    </row>
    <row r="178" spans="1:17" x14ac:dyDescent="0.2">
      <c r="A178" s="12">
        <f>IF(J177=0,"",IF(J177="","",IF(Valores_especificados,A177+1,"")))</f>
        <v>159</v>
      </c>
      <c r="B178" s="11">
        <f t="shared" si="20"/>
        <v>44862</v>
      </c>
      <c r="C178" s="11">
        <f t="shared" si="21"/>
        <v>44862</v>
      </c>
      <c r="D178" s="10" t="str">
        <f t="shared" si="22"/>
        <v/>
      </c>
      <c r="E178" s="10">
        <f t="shared" si="25"/>
        <v>30</v>
      </c>
      <c r="F178" s="9">
        <f t="shared" si="26"/>
        <v>-70884.981620000006</v>
      </c>
      <c r="G178" s="9">
        <f t="shared" si="23"/>
        <v>1233.810356826802</v>
      </c>
      <c r="H178" s="9">
        <f t="shared" si="27"/>
        <v>1627.61581</v>
      </c>
      <c r="I178" s="9">
        <f t="shared" si="28"/>
        <v>-393.805453</v>
      </c>
      <c r="J178" s="9">
        <f t="shared" si="24"/>
        <v>-72512.597429999994</v>
      </c>
      <c r="K178" s="9">
        <f t="shared" ca="1" si="29"/>
        <v>23663.249332999978</v>
      </c>
      <c r="L178" s="8"/>
      <c r="M178" s="8"/>
      <c r="N178" s="6"/>
      <c r="O178" s="8"/>
      <c r="P178" s="7"/>
      <c r="Q178" s="6"/>
    </row>
    <row r="179" spans="1:17" x14ac:dyDescent="0.2">
      <c r="A179" s="12">
        <f>IF(J178=0,"",IF(J178="","",IF(Valores_especificados,A178+1,"")))</f>
        <v>160</v>
      </c>
      <c r="B179" s="11">
        <f t="shared" si="20"/>
        <v>44862</v>
      </c>
      <c r="C179" s="11">
        <f t="shared" si="21"/>
        <v>44862</v>
      </c>
      <c r="D179" s="10" t="str">
        <f t="shared" si="22"/>
        <v/>
      </c>
      <c r="E179" s="10">
        <f t="shared" si="25"/>
        <v>0</v>
      </c>
      <c r="F179" s="9">
        <f t="shared" si="26"/>
        <v>-72512.597429999994</v>
      </c>
      <c r="G179" s="9">
        <f t="shared" si="23"/>
        <v>1233.810356826802</v>
      </c>
      <c r="H179" s="9">
        <f t="shared" si="27"/>
        <v>1636.6581209999999</v>
      </c>
      <c r="I179" s="9">
        <f t="shared" si="28"/>
        <v>-402.84776399999998</v>
      </c>
      <c r="J179" s="9">
        <f t="shared" si="24"/>
        <v>-74149.255550999995</v>
      </c>
      <c r="K179" s="9">
        <f t="shared" ca="1" si="29"/>
        <v>23260.40156899998</v>
      </c>
      <c r="L179" s="8"/>
      <c r="M179" s="8"/>
      <c r="N179" s="6"/>
      <c r="O179" s="8"/>
      <c r="P179" s="7"/>
      <c r="Q179" s="6"/>
    </row>
    <row r="180" spans="1:17" x14ac:dyDescent="0.2">
      <c r="A180" s="12">
        <f>IF(J179=0,"",IF(J179="","",IF(Valores_especificados,A179+1,"")))</f>
        <v>161</v>
      </c>
      <c r="B180" s="11">
        <f t="shared" si="20"/>
        <v>44862</v>
      </c>
      <c r="C180" s="11">
        <f t="shared" si="21"/>
        <v>44862</v>
      </c>
      <c r="D180" s="10" t="str">
        <f t="shared" si="22"/>
        <v/>
      </c>
      <c r="E180" s="10">
        <f t="shared" si="25"/>
        <v>0</v>
      </c>
      <c r="F180" s="9">
        <f t="shared" si="26"/>
        <v>-74149.255550999995</v>
      </c>
      <c r="G180" s="9">
        <f t="shared" si="23"/>
        <v>1233.810356826802</v>
      </c>
      <c r="H180" s="9">
        <f t="shared" si="27"/>
        <v>1645.7506659999999</v>
      </c>
      <c r="I180" s="9">
        <f t="shared" si="28"/>
        <v>-411.94030900000001</v>
      </c>
      <c r="J180" s="9">
        <f t="shared" si="24"/>
        <v>-75795.006217000002</v>
      </c>
      <c r="K180" s="9">
        <f t="shared" ca="1" si="29"/>
        <v>22848.461259999978</v>
      </c>
      <c r="L180" s="8"/>
      <c r="M180" s="8"/>
      <c r="N180" s="6"/>
      <c r="O180" s="8"/>
      <c r="P180" s="7"/>
      <c r="Q180" s="6"/>
    </row>
    <row r="181" spans="1:17" x14ac:dyDescent="0.2">
      <c r="A181" s="12">
        <f>IF(J180=0,"",IF(J180="","",IF(Valores_especificados,A180+1,"")))</f>
        <v>162</v>
      </c>
      <c r="B181" s="11">
        <f t="shared" si="20"/>
        <v>44893</v>
      </c>
      <c r="C181" s="11">
        <f t="shared" si="21"/>
        <v>44893</v>
      </c>
      <c r="D181" s="10" t="str">
        <f t="shared" si="22"/>
        <v/>
      </c>
      <c r="E181" s="10">
        <f t="shared" si="25"/>
        <v>30</v>
      </c>
      <c r="F181" s="9">
        <f t="shared" si="26"/>
        <v>-75795.006217000002</v>
      </c>
      <c r="G181" s="9">
        <f t="shared" si="23"/>
        <v>1233.810356826802</v>
      </c>
      <c r="H181" s="9">
        <f t="shared" si="27"/>
        <v>1654.8937249999999</v>
      </c>
      <c r="I181" s="9">
        <f t="shared" si="28"/>
        <v>-421.08336800000001</v>
      </c>
      <c r="J181" s="9">
        <f t="shared" si="24"/>
        <v>-77449.899942000004</v>
      </c>
      <c r="K181" s="9">
        <f t="shared" ca="1" si="29"/>
        <v>22427.377891999979</v>
      </c>
      <c r="L181" s="8"/>
      <c r="M181" s="8"/>
      <c r="N181" s="6"/>
      <c r="O181" s="8"/>
      <c r="P181" s="7"/>
      <c r="Q181" s="6"/>
    </row>
    <row r="182" spans="1:17" x14ac:dyDescent="0.2">
      <c r="A182" s="12">
        <f>IF(J181=0,"",IF(J181="","",IF(Valores_especificados,A181+1,"")))</f>
        <v>163</v>
      </c>
      <c r="B182" s="11">
        <f t="shared" si="20"/>
        <v>44893</v>
      </c>
      <c r="C182" s="11">
        <f t="shared" si="21"/>
        <v>44893</v>
      </c>
      <c r="D182" s="10" t="str">
        <f t="shared" si="22"/>
        <v/>
      </c>
      <c r="E182" s="10">
        <f t="shared" si="25"/>
        <v>0</v>
      </c>
      <c r="F182" s="9">
        <f t="shared" si="26"/>
        <v>-77449.899942000004</v>
      </c>
      <c r="G182" s="9">
        <f t="shared" si="23"/>
        <v>1233.810356826802</v>
      </c>
      <c r="H182" s="9">
        <f t="shared" si="27"/>
        <v>1664.087579</v>
      </c>
      <c r="I182" s="9">
        <f t="shared" si="28"/>
        <v>-430.27722199999999</v>
      </c>
      <c r="J182" s="9">
        <f t="shared" si="24"/>
        <v>-79113.987521000003</v>
      </c>
      <c r="K182" s="9">
        <f t="shared" ca="1" si="29"/>
        <v>21997.100669999978</v>
      </c>
      <c r="L182" s="8"/>
      <c r="M182" s="8"/>
      <c r="N182" s="6"/>
      <c r="O182" s="8"/>
      <c r="P182" s="7"/>
      <c r="Q182" s="6"/>
    </row>
    <row r="183" spans="1:17" x14ac:dyDescent="0.2">
      <c r="A183" s="12">
        <f>IF(J182=0,"",IF(J182="","",IF(Valores_especificados,A182+1,"")))</f>
        <v>164</v>
      </c>
      <c r="B183" s="11">
        <f t="shared" si="20"/>
        <v>44893</v>
      </c>
      <c r="C183" s="11">
        <f t="shared" si="21"/>
        <v>44893</v>
      </c>
      <c r="D183" s="10" t="str">
        <f t="shared" si="22"/>
        <v/>
      </c>
      <c r="E183" s="10">
        <f t="shared" si="25"/>
        <v>0</v>
      </c>
      <c r="F183" s="9">
        <f t="shared" si="26"/>
        <v>-79113.987521000003</v>
      </c>
      <c r="G183" s="9">
        <f t="shared" si="23"/>
        <v>1233.810356826802</v>
      </c>
      <c r="H183" s="9">
        <f t="shared" si="27"/>
        <v>1673.33251</v>
      </c>
      <c r="I183" s="9">
        <f t="shared" si="28"/>
        <v>-439.522153</v>
      </c>
      <c r="J183" s="9">
        <f t="shared" si="24"/>
        <v>-80787.320030999996</v>
      </c>
      <c r="K183" s="9">
        <f t="shared" ca="1" si="29"/>
        <v>21557.578516999976</v>
      </c>
      <c r="L183" s="8"/>
      <c r="M183" s="8"/>
      <c r="N183" s="6"/>
      <c r="O183" s="8"/>
      <c r="P183" s="7"/>
      <c r="Q183" s="6"/>
    </row>
    <row r="184" spans="1:17" x14ac:dyDescent="0.2">
      <c r="A184" s="12">
        <f>IF(J183=0,"",IF(J183="","",IF(Valores_especificados,A183+1,"")))</f>
        <v>165</v>
      </c>
      <c r="B184" s="11">
        <f t="shared" si="20"/>
        <v>44923</v>
      </c>
      <c r="C184" s="11">
        <f t="shared" si="21"/>
        <v>44923</v>
      </c>
      <c r="D184" s="10" t="str">
        <f t="shared" si="22"/>
        <v/>
      </c>
      <c r="E184" s="10">
        <f t="shared" si="25"/>
        <v>30</v>
      </c>
      <c r="F184" s="9">
        <f t="shared" si="26"/>
        <v>-80787.320030999996</v>
      </c>
      <c r="G184" s="9">
        <f t="shared" si="23"/>
        <v>1233.810356826802</v>
      </c>
      <c r="H184" s="9">
        <f t="shared" si="27"/>
        <v>1682.628802</v>
      </c>
      <c r="I184" s="9">
        <f t="shared" si="28"/>
        <v>-448.818445</v>
      </c>
      <c r="J184" s="9">
        <f t="shared" si="24"/>
        <v>-82469.948833000002</v>
      </c>
      <c r="K184" s="9">
        <f t="shared" ca="1" si="29"/>
        <v>21108.760071999975</v>
      </c>
      <c r="L184" s="8"/>
      <c r="M184" s="8"/>
      <c r="N184" s="6"/>
      <c r="O184" s="8"/>
      <c r="P184" s="7"/>
      <c r="Q184" s="6"/>
    </row>
    <row r="185" spans="1:17" x14ac:dyDescent="0.2">
      <c r="A185" s="12">
        <f>IF(J184=0,"",IF(J184="","",IF(Valores_especificados,A184+1,"")))</f>
        <v>166</v>
      </c>
      <c r="B185" s="11">
        <f t="shared" si="20"/>
        <v>44923</v>
      </c>
      <c r="C185" s="11">
        <f t="shared" si="21"/>
        <v>44923</v>
      </c>
      <c r="D185" s="10" t="str">
        <f t="shared" si="22"/>
        <v/>
      </c>
      <c r="E185" s="10">
        <f t="shared" si="25"/>
        <v>0</v>
      </c>
      <c r="F185" s="9">
        <f t="shared" si="26"/>
        <v>-82469.948833000002</v>
      </c>
      <c r="G185" s="9">
        <f t="shared" si="23"/>
        <v>1233.810356826802</v>
      </c>
      <c r="H185" s="9">
        <f t="shared" si="27"/>
        <v>1691.976739</v>
      </c>
      <c r="I185" s="9">
        <f t="shared" si="28"/>
        <v>-458.166382</v>
      </c>
      <c r="J185" s="9">
        <f t="shared" si="24"/>
        <v>-84161.925571999993</v>
      </c>
      <c r="K185" s="9">
        <f t="shared" ca="1" si="29"/>
        <v>20650.593689999976</v>
      </c>
      <c r="L185" s="8"/>
      <c r="M185" s="8"/>
      <c r="N185" s="6"/>
      <c r="O185" s="8"/>
      <c r="P185" s="7"/>
      <c r="Q185" s="6"/>
    </row>
    <row r="186" spans="1:17" x14ac:dyDescent="0.2">
      <c r="A186" s="12">
        <f>IF(J185=0,"",IF(J185="","",IF(Valores_especificados,A185+1,"")))</f>
        <v>167</v>
      </c>
      <c r="B186" s="11">
        <f t="shared" si="20"/>
        <v>44923</v>
      </c>
      <c r="C186" s="11">
        <f t="shared" si="21"/>
        <v>44923</v>
      </c>
      <c r="D186" s="10" t="str">
        <f t="shared" si="22"/>
        <v/>
      </c>
      <c r="E186" s="10">
        <f t="shared" si="25"/>
        <v>0</v>
      </c>
      <c r="F186" s="9">
        <f t="shared" si="26"/>
        <v>-84161.925571999993</v>
      </c>
      <c r="G186" s="9">
        <f t="shared" si="23"/>
        <v>1233.810356826802</v>
      </c>
      <c r="H186" s="9">
        <f t="shared" si="27"/>
        <v>1701.37661</v>
      </c>
      <c r="I186" s="9">
        <f t="shared" si="28"/>
        <v>-467.56625300000002</v>
      </c>
      <c r="J186" s="9">
        <f t="shared" si="24"/>
        <v>-85863.302181999999</v>
      </c>
      <c r="K186" s="9">
        <f t="shared" ca="1" si="29"/>
        <v>20183.027436999975</v>
      </c>
      <c r="L186" s="8"/>
      <c r="M186" s="8"/>
      <c r="N186" s="6"/>
      <c r="O186" s="8"/>
      <c r="P186" s="7"/>
      <c r="Q186" s="6"/>
    </row>
    <row r="187" spans="1:17" x14ac:dyDescent="0.2">
      <c r="A187" s="12">
        <f>IF(J186=0,"",IF(J186="","",IF(Valores_especificados,A186+1,"")))</f>
        <v>168</v>
      </c>
      <c r="B187" s="11">
        <f t="shared" si="20"/>
        <v>44954</v>
      </c>
      <c r="C187" s="11">
        <f t="shared" si="21"/>
        <v>44954</v>
      </c>
      <c r="D187" s="10" t="str">
        <f t="shared" si="22"/>
        <v/>
      </c>
      <c r="E187" s="10">
        <f t="shared" si="25"/>
        <v>30</v>
      </c>
      <c r="F187" s="9">
        <f t="shared" si="26"/>
        <v>-85863.302181999999</v>
      </c>
      <c r="G187" s="9">
        <f t="shared" si="23"/>
        <v>1233.810356826802</v>
      </c>
      <c r="H187" s="9">
        <f t="shared" si="27"/>
        <v>1710.828702</v>
      </c>
      <c r="I187" s="9">
        <f t="shared" si="28"/>
        <v>-477.01834500000001</v>
      </c>
      <c r="J187" s="9">
        <f t="shared" si="24"/>
        <v>-87574.130883999998</v>
      </c>
      <c r="K187" s="9">
        <f t="shared" ca="1" si="29"/>
        <v>19706.009091999975</v>
      </c>
      <c r="L187" s="8"/>
      <c r="M187" s="8"/>
      <c r="N187" s="6"/>
      <c r="O187" s="8"/>
      <c r="P187" s="7"/>
      <c r="Q187" s="6"/>
    </row>
    <row r="188" spans="1:17" x14ac:dyDescent="0.2">
      <c r="A188" s="12">
        <f>IF(J187=0,"",IF(J187="","",IF(Valores_especificados,A187+1,"")))</f>
        <v>169</v>
      </c>
      <c r="B188" s="11">
        <f t="shared" si="20"/>
        <v>44954</v>
      </c>
      <c r="C188" s="11">
        <f t="shared" si="21"/>
        <v>44954</v>
      </c>
      <c r="D188" s="10" t="str">
        <f t="shared" si="22"/>
        <v/>
      </c>
      <c r="E188" s="10">
        <f t="shared" si="25"/>
        <v>0</v>
      </c>
      <c r="F188" s="9">
        <f t="shared" si="26"/>
        <v>-87574.130883999998</v>
      </c>
      <c r="G188" s="9">
        <f t="shared" si="23"/>
        <v>1233.810356826802</v>
      </c>
      <c r="H188" s="9">
        <f t="shared" si="27"/>
        <v>1720.333306</v>
      </c>
      <c r="I188" s="9">
        <f t="shared" si="28"/>
        <v>-486.52294899999998</v>
      </c>
      <c r="J188" s="9">
        <f t="shared" si="24"/>
        <v>-89294.464189999999</v>
      </c>
      <c r="K188" s="9">
        <f t="shared" ca="1" si="29"/>
        <v>19219.486142999976</v>
      </c>
      <c r="L188" s="8"/>
      <c r="M188" s="8"/>
      <c r="N188" s="6"/>
      <c r="O188" s="8"/>
      <c r="P188" s="7"/>
      <c r="Q188" s="6"/>
    </row>
    <row r="189" spans="1:17" x14ac:dyDescent="0.2">
      <c r="A189" s="12">
        <f>IF(J188=0,"",IF(J188="","",IF(Valores_especificados,A188+1,"")))</f>
        <v>170</v>
      </c>
      <c r="B189" s="11">
        <f t="shared" si="20"/>
        <v>44954</v>
      </c>
      <c r="C189" s="11">
        <f t="shared" si="21"/>
        <v>44954</v>
      </c>
      <c r="D189" s="10" t="str">
        <f t="shared" si="22"/>
        <v/>
      </c>
      <c r="E189" s="10">
        <f t="shared" si="25"/>
        <v>0</v>
      </c>
      <c r="F189" s="9">
        <f t="shared" si="26"/>
        <v>-89294.464189999999</v>
      </c>
      <c r="G189" s="9">
        <f t="shared" si="23"/>
        <v>1233.810356826802</v>
      </c>
      <c r="H189" s="9">
        <f t="shared" si="27"/>
        <v>1729.8907139999999</v>
      </c>
      <c r="I189" s="9">
        <f t="shared" si="28"/>
        <v>-496.08035699999999</v>
      </c>
      <c r="J189" s="9">
        <f t="shared" si="24"/>
        <v>-91024.354904000007</v>
      </c>
      <c r="K189" s="9">
        <f t="shared" ca="1" si="29"/>
        <v>18723.405785999978</v>
      </c>
      <c r="L189" s="8"/>
      <c r="M189" s="8"/>
      <c r="N189" s="6"/>
      <c r="O189" s="8"/>
      <c r="P189" s="7"/>
      <c r="Q189" s="6"/>
    </row>
    <row r="190" spans="1:17" x14ac:dyDescent="0.2">
      <c r="A190" s="12">
        <f>IF(J189=0,"",IF(J189="","",IF(Valores_especificados,A189+1,"")))</f>
        <v>171</v>
      </c>
      <c r="B190" s="11">
        <f t="shared" si="20"/>
        <v>44985</v>
      </c>
      <c r="C190" s="11">
        <f t="shared" si="21"/>
        <v>44985</v>
      </c>
      <c r="D190" s="10" t="str">
        <f t="shared" si="22"/>
        <v/>
      </c>
      <c r="E190" s="10">
        <f t="shared" si="25"/>
        <v>30</v>
      </c>
      <c r="F190" s="9">
        <f t="shared" si="26"/>
        <v>-91024.354904000007</v>
      </c>
      <c r="G190" s="9">
        <f t="shared" si="23"/>
        <v>1233.810356826802</v>
      </c>
      <c r="H190" s="9">
        <f t="shared" si="27"/>
        <v>1739.5012180000001</v>
      </c>
      <c r="I190" s="9">
        <f t="shared" si="28"/>
        <v>-505.69086099999998</v>
      </c>
      <c r="J190" s="9">
        <f t="shared" si="24"/>
        <v>-92763.856121999997</v>
      </c>
      <c r="K190" s="9">
        <f t="shared" ca="1" si="29"/>
        <v>18217.714924999978</v>
      </c>
      <c r="L190" s="8"/>
      <c r="M190" s="8"/>
      <c r="N190" s="6"/>
      <c r="O190" s="8"/>
      <c r="P190" s="7"/>
      <c r="Q190" s="6"/>
    </row>
    <row r="191" spans="1:17" x14ac:dyDescent="0.2">
      <c r="A191" s="12">
        <f>IF(J190=0,"",IF(J190="","",IF(Valores_especificados,A190+1,"")))</f>
        <v>172</v>
      </c>
      <c r="B191" s="11">
        <f t="shared" si="20"/>
        <v>44985</v>
      </c>
      <c r="C191" s="11">
        <f t="shared" si="21"/>
        <v>44985</v>
      </c>
      <c r="D191" s="10" t="str">
        <f t="shared" si="22"/>
        <v/>
      </c>
      <c r="E191" s="10">
        <f t="shared" si="25"/>
        <v>0</v>
      </c>
      <c r="F191" s="9">
        <f t="shared" si="26"/>
        <v>-92763.856121999997</v>
      </c>
      <c r="G191" s="9">
        <f t="shared" si="23"/>
        <v>1233.810356826802</v>
      </c>
      <c r="H191" s="9">
        <f t="shared" si="27"/>
        <v>1749.165113</v>
      </c>
      <c r="I191" s="9">
        <f t="shared" si="28"/>
        <v>-515.35475599999995</v>
      </c>
      <c r="J191" s="9">
        <f t="shared" si="24"/>
        <v>-94513.021234999993</v>
      </c>
      <c r="K191" s="9">
        <f t="shared" ca="1" si="29"/>
        <v>17702.360168999978</v>
      </c>
      <c r="L191" s="8"/>
      <c r="M191" s="8"/>
      <c r="N191" s="6"/>
      <c r="O191" s="8"/>
      <c r="P191" s="7"/>
      <c r="Q191" s="6"/>
    </row>
    <row r="192" spans="1:17" x14ac:dyDescent="0.2">
      <c r="A192" s="12">
        <f>IF(J191=0,"",IF(J191="","",IF(Valores_especificados,A191+1,"")))</f>
        <v>173</v>
      </c>
      <c r="B192" s="11">
        <f t="shared" si="20"/>
        <v>44985</v>
      </c>
      <c r="C192" s="11">
        <f t="shared" si="21"/>
        <v>44985</v>
      </c>
      <c r="D192" s="10" t="str">
        <f t="shared" si="22"/>
        <v/>
      </c>
      <c r="E192" s="10">
        <f t="shared" si="25"/>
        <v>0</v>
      </c>
      <c r="F192" s="9">
        <f t="shared" si="26"/>
        <v>-94513.021234999993</v>
      </c>
      <c r="G192" s="9">
        <f t="shared" si="23"/>
        <v>1233.810356826802</v>
      </c>
      <c r="H192" s="9">
        <f t="shared" si="27"/>
        <v>1758.882697</v>
      </c>
      <c r="I192" s="9">
        <f t="shared" si="28"/>
        <v>-525.07234000000005</v>
      </c>
      <c r="J192" s="9">
        <f t="shared" si="24"/>
        <v>-96271.903932000001</v>
      </c>
      <c r="K192" s="9">
        <f t="shared" ca="1" si="29"/>
        <v>17177.287828999979</v>
      </c>
      <c r="L192" s="8"/>
      <c r="M192" s="8"/>
      <c r="N192" s="6"/>
      <c r="O192" s="8"/>
      <c r="P192" s="7"/>
      <c r="Q192" s="6"/>
    </row>
    <row r="193" spans="1:17" x14ac:dyDescent="0.2">
      <c r="A193" s="12">
        <f>IF(J192=0,"",IF(J192="","",IF(Valores_especificados,A192+1,"")))</f>
        <v>174</v>
      </c>
      <c r="B193" s="11">
        <f t="shared" si="20"/>
        <v>45013</v>
      </c>
      <c r="C193" s="11">
        <f t="shared" si="21"/>
        <v>45013</v>
      </c>
      <c r="D193" s="10" t="str">
        <f t="shared" si="22"/>
        <v/>
      </c>
      <c r="E193" s="10">
        <f t="shared" si="25"/>
        <v>30</v>
      </c>
      <c r="F193" s="9">
        <f t="shared" si="26"/>
        <v>-96271.903932000001</v>
      </c>
      <c r="G193" s="9">
        <f t="shared" si="23"/>
        <v>1233.810356826802</v>
      </c>
      <c r="H193" s="9">
        <f t="shared" si="27"/>
        <v>1768.654268</v>
      </c>
      <c r="I193" s="9">
        <f t="shared" si="28"/>
        <v>-534.84391100000005</v>
      </c>
      <c r="J193" s="9">
        <f t="shared" si="24"/>
        <v>-98040.558199999999</v>
      </c>
      <c r="K193" s="9">
        <f t="shared" ca="1" si="29"/>
        <v>16642.443917999979</v>
      </c>
      <c r="L193" s="8"/>
      <c r="M193" s="8"/>
      <c r="N193" s="6"/>
      <c r="O193" s="8"/>
      <c r="P193" s="7"/>
      <c r="Q193" s="6"/>
    </row>
    <row r="194" spans="1:17" x14ac:dyDescent="0.2">
      <c r="A194" s="12">
        <f>IF(J193=0,"",IF(J193="","",IF(Valores_especificados,A193+1,"")))</f>
        <v>175</v>
      </c>
      <c r="B194" s="11">
        <f t="shared" si="20"/>
        <v>45013</v>
      </c>
      <c r="C194" s="11">
        <f t="shared" si="21"/>
        <v>45013</v>
      </c>
      <c r="D194" s="10" t="str">
        <f t="shared" si="22"/>
        <v/>
      </c>
      <c r="E194" s="10">
        <f t="shared" si="25"/>
        <v>0</v>
      </c>
      <c r="F194" s="9">
        <f t="shared" si="26"/>
        <v>-98040.558199999999</v>
      </c>
      <c r="G194" s="9">
        <f t="shared" si="23"/>
        <v>1233.810356826802</v>
      </c>
      <c r="H194" s="9">
        <f t="shared" si="27"/>
        <v>1778.480125</v>
      </c>
      <c r="I194" s="9">
        <f t="shared" si="28"/>
        <v>-544.66976799999998</v>
      </c>
      <c r="J194" s="9">
        <f t="shared" si="24"/>
        <v>-99819.038325000001</v>
      </c>
      <c r="K194" s="9">
        <f t="shared" ca="1" si="29"/>
        <v>16097.774149999979</v>
      </c>
      <c r="L194" s="8"/>
      <c r="M194" s="8"/>
      <c r="N194" s="6"/>
      <c r="O194" s="8"/>
      <c r="P194" s="7"/>
      <c r="Q194" s="6"/>
    </row>
    <row r="195" spans="1:17" x14ac:dyDescent="0.2">
      <c r="A195" s="12">
        <f>IF(J194=0,"",IF(J194="","",IF(Valores_especificados,A194+1,"")))</f>
        <v>176</v>
      </c>
      <c r="B195" s="11">
        <f t="shared" si="20"/>
        <v>45013</v>
      </c>
      <c r="C195" s="11">
        <f t="shared" si="21"/>
        <v>45013</v>
      </c>
      <c r="D195" s="10" t="str">
        <f t="shared" si="22"/>
        <v/>
      </c>
      <c r="E195" s="10">
        <f t="shared" si="25"/>
        <v>0</v>
      </c>
      <c r="F195" s="9">
        <f t="shared" si="26"/>
        <v>-99819.038325000001</v>
      </c>
      <c r="G195" s="9">
        <f t="shared" si="23"/>
        <v>1233.810356826802</v>
      </c>
      <c r="H195" s="9">
        <f t="shared" si="27"/>
        <v>1788.3605700000001</v>
      </c>
      <c r="I195" s="9">
        <f t="shared" si="28"/>
        <v>-554.55021299999999</v>
      </c>
      <c r="J195" s="9">
        <f t="shared" si="24"/>
        <v>-101607.39889500001</v>
      </c>
      <c r="K195" s="9">
        <f t="shared" ca="1" si="29"/>
        <v>15543.223936999979</v>
      </c>
      <c r="L195" s="8"/>
      <c r="M195" s="8"/>
      <c r="N195" s="6"/>
      <c r="O195" s="8"/>
      <c r="P195" s="7"/>
      <c r="Q195" s="6"/>
    </row>
    <row r="196" spans="1:17" x14ac:dyDescent="0.2">
      <c r="A196" s="12">
        <f>IF(J195=0,"",IF(J195="","",IF(Valores_especificados,A195+1,"")))</f>
        <v>177</v>
      </c>
      <c r="B196" s="11">
        <f t="shared" si="20"/>
        <v>45044</v>
      </c>
      <c r="C196" s="11">
        <f t="shared" si="21"/>
        <v>45044</v>
      </c>
      <c r="D196" s="10" t="str">
        <f t="shared" si="22"/>
        <v/>
      </c>
      <c r="E196" s="10">
        <f t="shared" si="25"/>
        <v>30</v>
      </c>
      <c r="F196" s="9">
        <f t="shared" si="26"/>
        <v>-101607.39889500001</v>
      </c>
      <c r="G196" s="9">
        <f t="shared" si="23"/>
        <v>1233.810356826802</v>
      </c>
      <c r="H196" s="9">
        <f t="shared" si="27"/>
        <v>1798.2959060000001</v>
      </c>
      <c r="I196" s="9">
        <f t="shared" si="28"/>
        <v>-564.48554899999999</v>
      </c>
      <c r="J196" s="9">
        <f t="shared" si="24"/>
        <v>-103405.69480100001</v>
      </c>
      <c r="K196" s="9">
        <f t="shared" ca="1" si="29"/>
        <v>14978.73838799998</v>
      </c>
      <c r="L196" s="8"/>
      <c r="M196" s="8"/>
      <c r="N196" s="6"/>
      <c r="O196" s="8"/>
      <c r="P196" s="7"/>
      <c r="Q196" s="6"/>
    </row>
    <row r="197" spans="1:17" x14ac:dyDescent="0.2">
      <c r="A197" s="12">
        <f>IF(J196=0,"",IF(J196="","",IF(Valores_especificados,A196+1,"")))</f>
        <v>178</v>
      </c>
      <c r="B197" s="11">
        <f t="shared" si="20"/>
        <v>45044</v>
      </c>
      <c r="C197" s="11">
        <f t="shared" si="21"/>
        <v>45044</v>
      </c>
      <c r="D197" s="10" t="str">
        <f t="shared" si="22"/>
        <v/>
      </c>
      <c r="E197" s="10">
        <f t="shared" si="25"/>
        <v>0</v>
      </c>
      <c r="F197" s="9">
        <f t="shared" si="26"/>
        <v>-103405.69480100001</v>
      </c>
      <c r="G197" s="9">
        <f t="shared" si="23"/>
        <v>1233.810356826802</v>
      </c>
      <c r="H197" s="9">
        <f t="shared" si="27"/>
        <v>1808.286439</v>
      </c>
      <c r="I197" s="9">
        <f t="shared" si="28"/>
        <v>-574.47608200000002</v>
      </c>
      <c r="J197" s="9">
        <f t="shared" si="24"/>
        <v>-105213.98123999999</v>
      </c>
      <c r="K197" s="9">
        <f t="shared" ca="1" si="29"/>
        <v>14404.262305999981</v>
      </c>
      <c r="L197" s="8"/>
      <c r="M197" s="8"/>
      <c r="N197" s="6"/>
      <c r="O197" s="8"/>
      <c r="P197" s="7"/>
      <c r="Q197" s="6"/>
    </row>
    <row r="198" spans="1:17" x14ac:dyDescent="0.2">
      <c r="A198" s="12">
        <f>IF(J197=0,"",IF(J197="","",IF(Valores_especificados,A197+1,"")))</f>
        <v>179</v>
      </c>
      <c r="B198" s="11">
        <f t="shared" si="20"/>
        <v>45044</v>
      </c>
      <c r="C198" s="11">
        <f t="shared" si="21"/>
        <v>45044</v>
      </c>
      <c r="D198" s="10" t="str">
        <f t="shared" si="22"/>
        <v/>
      </c>
      <c r="E198" s="10">
        <f t="shared" si="25"/>
        <v>0</v>
      </c>
      <c r="F198" s="9">
        <f t="shared" si="26"/>
        <v>-105213.98123999999</v>
      </c>
      <c r="G198" s="9">
        <f t="shared" si="23"/>
        <v>1233.810356826802</v>
      </c>
      <c r="H198" s="9">
        <f t="shared" si="27"/>
        <v>1818.3324749999999</v>
      </c>
      <c r="I198" s="9">
        <f t="shared" si="28"/>
        <v>-584.52211799999998</v>
      </c>
      <c r="J198" s="9">
        <f t="shared" si="24"/>
        <v>-107032.313715</v>
      </c>
      <c r="K198" s="9">
        <f t="shared" ca="1" si="29"/>
        <v>13819.74018799998</v>
      </c>
      <c r="L198" s="8"/>
      <c r="M198" s="8"/>
      <c r="N198" s="6"/>
      <c r="O198" s="8"/>
      <c r="P198" s="7"/>
      <c r="Q198" s="6"/>
    </row>
    <row r="199" spans="1:17" x14ac:dyDescent="0.2">
      <c r="A199" s="12">
        <f>IF(J198=0,"",IF(J198="","",IF(Valores_especificados,A198+1,"")))</f>
        <v>180</v>
      </c>
      <c r="B199" s="11">
        <f t="shared" si="20"/>
        <v>45075</v>
      </c>
      <c r="C199" s="11">
        <f t="shared" si="21"/>
        <v>45074</v>
      </c>
      <c r="D199" s="10">
        <f t="shared" si="22"/>
        <v>1</v>
      </c>
      <c r="E199" s="10">
        <f t="shared" si="25"/>
        <v>31</v>
      </c>
      <c r="F199" s="9">
        <f t="shared" si="26"/>
        <v>-107032.313715</v>
      </c>
      <c r="G199" s="9">
        <f t="shared" si="23"/>
        <v>1233.810356826802</v>
      </c>
      <c r="H199" s="9">
        <f t="shared" si="27"/>
        <v>1828.4343220000001</v>
      </c>
      <c r="I199" s="9">
        <f t="shared" si="28"/>
        <v>-594.623965</v>
      </c>
      <c r="J199" s="9">
        <f t="shared" si="24"/>
        <v>-108860.748037</v>
      </c>
      <c r="K199" s="9">
        <f t="shared" ca="1" si="29"/>
        <v>13225.116222999979</v>
      </c>
      <c r="L199" s="8"/>
      <c r="M199" s="8"/>
      <c r="N199" s="6"/>
      <c r="O199" s="8"/>
      <c r="P199" s="7"/>
      <c r="Q199" s="6"/>
    </row>
    <row r="200" spans="1:17" x14ac:dyDescent="0.2">
      <c r="A200" s="12">
        <f>IF(J199=0,"",IF(J199="","",IF(Valores_especificados,A199+1,"")))</f>
        <v>181</v>
      </c>
      <c r="B200" s="11">
        <f t="shared" si="20"/>
        <v>45075</v>
      </c>
      <c r="C200" s="11">
        <f t="shared" si="21"/>
        <v>45074</v>
      </c>
      <c r="D200" s="10">
        <f t="shared" si="22"/>
        <v>1</v>
      </c>
      <c r="E200" s="10">
        <f t="shared" si="25"/>
        <v>0</v>
      </c>
      <c r="F200" s="9">
        <f t="shared" si="26"/>
        <v>-108860.748037</v>
      </c>
      <c r="G200" s="9">
        <f t="shared" si="23"/>
        <v>1233.810356826802</v>
      </c>
      <c r="H200" s="9">
        <f t="shared" si="27"/>
        <v>1838.5922909999999</v>
      </c>
      <c r="I200" s="9">
        <f t="shared" si="28"/>
        <v>-604.78193399999998</v>
      </c>
      <c r="J200" s="9">
        <f t="shared" si="24"/>
        <v>-110699.34032800001</v>
      </c>
      <c r="K200" s="9">
        <f t="shared" ca="1" si="29"/>
        <v>12620.334288999979</v>
      </c>
      <c r="L200" s="8"/>
      <c r="M200" s="8"/>
      <c r="N200" s="6"/>
      <c r="O200" s="8"/>
      <c r="P200" s="7"/>
      <c r="Q200" s="6"/>
    </row>
    <row r="201" spans="1:17" x14ac:dyDescent="0.2">
      <c r="A201" s="12">
        <f>IF(J200=0,"",IF(J200="","",IF(Valores_especificados,A200+1,"")))</f>
        <v>182</v>
      </c>
      <c r="B201" s="11">
        <f t="shared" si="20"/>
        <v>45075</v>
      </c>
      <c r="C201" s="11">
        <f t="shared" si="21"/>
        <v>45074</v>
      </c>
      <c r="D201" s="10">
        <f t="shared" si="22"/>
        <v>1</v>
      </c>
      <c r="E201" s="10">
        <f t="shared" si="25"/>
        <v>0</v>
      </c>
      <c r="F201" s="9">
        <f t="shared" si="26"/>
        <v>-110699.34032800001</v>
      </c>
      <c r="G201" s="9">
        <f t="shared" si="23"/>
        <v>1233.810356826802</v>
      </c>
      <c r="H201" s="9">
        <f t="shared" si="27"/>
        <v>1848.8066920000001</v>
      </c>
      <c r="I201" s="9">
        <f t="shared" si="28"/>
        <v>-614.99633500000004</v>
      </c>
      <c r="J201" s="9">
        <f t="shared" si="24"/>
        <v>-112548.14702</v>
      </c>
      <c r="K201" s="9">
        <f t="shared" ca="1" si="29"/>
        <v>12005.337953999979</v>
      </c>
      <c r="L201" s="8"/>
      <c r="M201" s="8"/>
      <c r="N201" s="6"/>
      <c r="O201" s="8"/>
      <c r="P201" s="7"/>
      <c r="Q201" s="6"/>
    </row>
    <row r="202" spans="1:17" x14ac:dyDescent="0.2">
      <c r="A202" s="12">
        <f>IF(J201=0,"",IF(J201="","",IF(Valores_especificados,A201+1,"")))</f>
        <v>183</v>
      </c>
      <c r="B202" s="11">
        <f t="shared" si="20"/>
        <v>45105</v>
      </c>
      <c r="C202" s="11">
        <f t="shared" si="21"/>
        <v>45105</v>
      </c>
      <c r="D202" s="10" t="str">
        <f t="shared" si="22"/>
        <v/>
      </c>
      <c r="E202" s="10">
        <f t="shared" si="25"/>
        <v>29</v>
      </c>
      <c r="F202" s="9">
        <f t="shared" si="26"/>
        <v>-112548.14702</v>
      </c>
      <c r="G202" s="9">
        <f t="shared" si="23"/>
        <v>1233.810356826802</v>
      </c>
      <c r="H202" s="9">
        <f t="shared" si="27"/>
        <v>1859.0778399999999</v>
      </c>
      <c r="I202" s="9">
        <f t="shared" si="28"/>
        <v>-625.26748299999997</v>
      </c>
      <c r="J202" s="9">
        <f t="shared" si="24"/>
        <v>-114407.22486</v>
      </c>
      <c r="K202" s="9">
        <f t="shared" ca="1" si="29"/>
        <v>11380.070470999979</v>
      </c>
      <c r="L202" s="8"/>
      <c r="M202" s="8"/>
      <c r="N202" s="6"/>
      <c r="O202" s="8"/>
      <c r="P202" s="7"/>
      <c r="Q202" s="6"/>
    </row>
    <row r="203" spans="1:17" x14ac:dyDescent="0.2">
      <c r="A203" s="12">
        <f>IF(J202=0,"",IF(J202="","",IF(Valores_especificados,A202+1,"")))</f>
        <v>184</v>
      </c>
      <c r="B203" s="11">
        <f t="shared" si="20"/>
        <v>45105</v>
      </c>
      <c r="C203" s="11">
        <f t="shared" si="21"/>
        <v>45105</v>
      </c>
      <c r="D203" s="10" t="str">
        <f t="shared" si="22"/>
        <v/>
      </c>
      <c r="E203" s="10">
        <f t="shared" si="25"/>
        <v>0</v>
      </c>
      <c r="F203" s="9">
        <f t="shared" si="26"/>
        <v>-114407.22486</v>
      </c>
      <c r="G203" s="9">
        <f t="shared" si="23"/>
        <v>1233.810356826802</v>
      </c>
      <c r="H203" s="9">
        <f t="shared" si="27"/>
        <v>1869.4060509999999</v>
      </c>
      <c r="I203" s="9">
        <f t="shared" si="28"/>
        <v>-635.59569399999998</v>
      </c>
      <c r="J203" s="9">
        <f t="shared" si="24"/>
        <v>-116276.630911</v>
      </c>
      <c r="K203" s="9">
        <f t="shared" ca="1" si="29"/>
        <v>10744.474776999979</v>
      </c>
      <c r="L203" s="8"/>
      <c r="M203" s="8"/>
      <c r="N203" s="6"/>
      <c r="O203" s="8"/>
      <c r="P203" s="7"/>
      <c r="Q203" s="6"/>
    </row>
    <row r="204" spans="1:17" x14ac:dyDescent="0.2">
      <c r="A204" s="12">
        <f>IF(J203=0,"",IF(J203="","",IF(Valores_especificados,A203+1,"")))</f>
        <v>185</v>
      </c>
      <c r="B204" s="11">
        <f t="shared" si="20"/>
        <v>45105</v>
      </c>
      <c r="C204" s="11">
        <f t="shared" si="21"/>
        <v>45105</v>
      </c>
      <c r="D204" s="10" t="str">
        <f t="shared" si="22"/>
        <v/>
      </c>
      <c r="E204" s="10">
        <f t="shared" si="25"/>
        <v>0</v>
      </c>
      <c r="F204" s="9">
        <f t="shared" si="26"/>
        <v>-116276.630911</v>
      </c>
      <c r="G204" s="9">
        <f t="shared" si="23"/>
        <v>1233.810356826802</v>
      </c>
      <c r="H204" s="9">
        <f t="shared" si="27"/>
        <v>1879.7916399999999</v>
      </c>
      <c r="I204" s="9">
        <f t="shared" si="28"/>
        <v>-645.98128299999996</v>
      </c>
      <c r="J204" s="9">
        <f t="shared" si="24"/>
        <v>-118156.422551</v>
      </c>
      <c r="K204" s="9">
        <f t="shared" ca="1" si="29"/>
        <v>10098.49349399998</v>
      </c>
      <c r="L204" s="8"/>
      <c r="M204" s="8"/>
      <c r="N204" s="6"/>
      <c r="O204" s="8"/>
      <c r="P204" s="7"/>
      <c r="Q204" s="6"/>
    </row>
    <row r="205" spans="1:17" x14ac:dyDescent="0.2">
      <c r="A205" s="12">
        <f>IF(J204=0,"",IF(J204="","",IF(Valores_especificados,A204+1,"")))</f>
        <v>186</v>
      </c>
      <c r="B205" s="11">
        <f t="shared" si="20"/>
        <v>45135</v>
      </c>
      <c r="C205" s="11">
        <f t="shared" si="21"/>
        <v>45135</v>
      </c>
      <c r="D205" s="10" t="str">
        <f t="shared" si="22"/>
        <v/>
      </c>
      <c r="E205" s="10">
        <f t="shared" si="25"/>
        <v>30</v>
      </c>
      <c r="F205" s="9">
        <f t="shared" si="26"/>
        <v>-118156.422551</v>
      </c>
      <c r="G205" s="9">
        <f t="shared" si="23"/>
        <v>1233.810356826802</v>
      </c>
      <c r="H205" s="9">
        <f t="shared" si="27"/>
        <v>1890.234927</v>
      </c>
      <c r="I205" s="9">
        <f t="shared" si="28"/>
        <v>-656.42457000000002</v>
      </c>
      <c r="J205" s="9">
        <f t="shared" si="24"/>
        <v>-120046.65747799999</v>
      </c>
      <c r="K205" s="9">
        <f t="shared" ca="1" si="29"/>
        <v>9442.0689239999811</v>
      </c>
      <c r="L205" s="8"/>
      <c r="M205" s="8"/>
      <c r="N205" s="6"/>
      <c r="O205" s="8"/>
      <c r="P205" s="7"/>
      <c r="Q205" s="6"/>
    </row>
    <row r="206" spans="1:17" x14ac:dyDescent="0.2">
      <c r="A206" s="12">
        <f>IF(J205=0,"",IF(J205="","",IF(Valores_especificados,A205+1,"")))</f>
        <v>187</v>
      </c>
      <c r="B206" s="11">
        <f t="shared" si="20"/>
        <v>45135</v>
      </c>
      <c r="C206" s="11">
        <f t="shared" si="21"/>
        <v>45135</v>
      </c>
      <c r="D206" s="10" t="str">
        <f t="shared" si="22"/>
        <v/>
      </c>
      <c r="E206" s="10">
        <f t="shared" si="25"/>
        <v>0</v>
      </c>
      <c r="F206" s="9">
        <f t="shared" si="26"/>
        <v>-120046.65747799999</v>
      </c>
      <c r="G206" s="9">
        <f t="shared" si="23"/>
        <v>1233.810356826802</v>
      </c>
      <c r="H206" s="9">
        <f t="shared" si="27"/>
        <v>1900.736232</v>
      </c>
      <c r="I206" s="9">
        <f t="shared" si="28"/>
        <v>-666.92587500000002</v>
      </c>
      <c r="J206" s="9">
        <f t="shared" si="24"/>
        <v>-121947.39371</v>
      </c>
      <c r="K206" s="9">
        <f t="shared" ca="1" si="29"/>
        <v>8775.1430489999802</v>
      </c>
      <c r="L206" s="8"/>
      <c r="M206" s="8"/>
      <c r="N206" s="6"/>
      <c r="O206" s="8"/>
      <c r="P206" s="7"/>
      <c r="Q206" s="6"/>
    </row>
    <row r="207" spans="1:17" x14ac:dyDescent="0.2">
      <c r="A207" s="12">
        <f>IF(J206=0,"",IF(J206="","",IF(Valores_especificados,A206+1,"")))</f>
        <v>188</v>
      </c>
      <c r="B207" s="11">
        <f t="shared" si="20"/>
        <v>45135</v>
      </c>
      <c r="C207" s="11">
        <f t="shared" si="21"/>
        <v>45135</v>
      </c>
      <c r="D207" s="10" t="str">
        <f t="shared" si="22"/>
        <v/>
      </c>
      <c r="E207" s="10">
        <f t="shared" si="25"/>
        <v>0</v>
      </c>
      <c r="F207" s="9">
        <f t="shared" si="26"/>
        <v>-121947.39371</v>
      </c>
      <c r="G207" s="9">
        <f t="shared" si="23"/>
        <v>1233.810356826802</v>
      </c>
      <c r="H207" s="9">
        <f t="shared" si="27"/>
        <v>1911.2958779999999</v>
      </c>
      <c r="I207" s="9">
        <f t="shared" si="28"/>
        <v>-677.48552099999995</v>
      </c>
      <c r="J207" s="9">
        <f t="shared" si="24"/>
        <v>-123858.68958799999</v>
      </c>
      <c r="K207" s="9">
        <f t="shared" ca="1" si="29"/>
        <v>8097.6575279999806</v>
      </c>
      <c r="L207" s="8"/>
      <c r="M207" s="8"/>
      <c r="N207" s="6"/>
      <c r="O207" s="8"/>
      <c r="P207" s="7"/>
      <c r="Q207" s="6"/>
    </row>
    <row r="208" spans="1:17" x14ac:dyDescent="0.2">
      <c r="A208" s="12">
        <f>IF(J207=0,"",IF(J207="","",IF(Valores_especificados,A207+1,"")))</f>
        <v>189</v>
      </c>
      <c r="B208" s="11">
        <f t="shared" si="20"/>
        <v>45166</v>
      </c>
      <c r="C208" s="11">
        <f t="shared" si="21"/>
        <v>45166</v>
      </c>
      <c r="D208" s="10" t="str">
        <f t="shared" si="22"/>
        <v/>
      </c>
      <c r="E208" s="10">
        <f t="shared" si="25"/>
        <v>30</v>
      </c>
      <c r="F208" s="9">
        <f t="shared" si="26"/>
        <v>-123858.68958799999</v>
      </c>
      <c r="G208" s="9">
        <f t="shared" si="23"/>
        <v>1233.810356826802</v>
      </c>
      <c r="H208" s="9">
        <f t="shared" si="27"/>
        <v>1921.914188</v>
      </c>
      <c r="I208" s="9">
        <f t="shared" si="28"/>
        <v>-688.10383100000001</v>
      </c>
      <c r="J208" s="9">
        <f t="shared" si="24"/>
        <v>-125780.603776</v>
      </c>
      <c r="K208" s="9">
        <f t="shared" ca="1" si="29"/>
        <v>7409.5536969999803</v>
      </c>
      <c r="L208" s="8"/>
      <c r="M208" s="8"/>
      <c r="N208" s="6"/>
      <c r="O208" s="8"/>
      <c r="P208" s="7"/>
      <c r="Q208" s="6"/>
    </row>
    <row r="209" spans="1:17" x14ac:dyDescent="0.2">
      <c r="A209" s="12">
        <f>IF(J208=0,"",IF(J208="","",IF(Valores_especificados,A208+1,"")))</f>
        <v>190</v>
      </c>
      <c r="B209" s="11">
        <f t="shared" si="20"/>
        <v>45166</v>
      </c>
      <c r="C209" s="11">
        <f t="shared" si="21"/>
        <v>45166</v>
      </c>
      <c r="D209" s="10" t="str">
        <f t="shared" si="22"/>
        <v/>
      </c>
      <c r="E209" s="10">
        <f t="shared" si="25"/>
        <v>0</v>
      </c>
      <c r="F209" s="9">
        <f t="shared" si="26"/>
        <v>-125780.603776</v>
      </c>
      <c r="G209" s="9">
        <f t="shared" si="23"/>
        <v>1233.810356826802</v>
      </c>
      <c r="H209" s="9">
        <f t="shared" si="27"/>
        <v>1932.5914889999999</v>
      </c>
      <c r="I209" s="9">
        <f t="shared" si="28"/>
        <v>-698.78113199999996</v>
      </c>
      <c r="J209" s="9">
        <f t="shared" si="24"/>
        <v>-127713.195265</v>
      </c>
      <c r="K209" s="9">
        <f t="shared" ca="1" si="29"/>
        <v>6710.7725649999802</v>
      </c>
      <c r="L209" s="8"/>
      <c r="M209" s="8"/>
      <c r="N209" s="6"/>
      <c r="O209" s="8"/>
      <c r="P209" s="7"/>
      <c r="Q209" s="6"/>
    </row>
    <row r="210" spans="1:17" x14ac:dyDescent="0.2">
      <c r="A210" s="12">
        <f>IF(J209=0,"",IF(J209="","",IF(Valores_especificados,A209+1,"")))</f>
        <v>191</v>
      </c>
      <c r="B210" s="11">
        <f t="shared" si="20"/>
        <v>45166</v>
      </c>
      <c r="C210" s="11">
        <f t="shared" si="21"/>
        <v>45166</v>
      </c>
      <c r="D210" s="10" t="str">
        <f t="shared" si="22"/>
        <v/>
      </c>
      <c r="E210" s="10">
        <f t="shared" si="25"/>
        <v>0</v>
      </c>
      <c r="F210" s="9">
        <f t="shared" si="26"/>
        <v>-127713.195265</v>
      </c>
      <c r="G210" s="9">
        <f t="shared" si="23"/>
        <v>1233.810356826802</v>
      </c>
      <c r="H210" s="9">
        <f t="shared" si="27"/>
        <v>1943.3281079999999</v>
      </c>
      <c r="I210" s="9">
        <f t="shared" si="28"/>
        <v>-709.51775099999998</v>
      </c>
      <c r="J210" s="9">
        <f t="shared" si="24"/>
        <v>-129656.523373</v>
      </c>
      <c r="K210" s="9">
        <f t="shared" ca="1" si="29"/>
        <v>6001.2548139999799</v>
      </c>
      <c r="L210" s="8"/>
      <c r="M210" s="8"/>
      <c r="N210" s="6"/>
      <c r="O210" s="8"/>
      <c r="P210" s="7"/>
      <c r="Q210" s="6"/>
    </row>
    <row r="211" spans="1:17" x14ac:dyDescent="0.2">
      <c r="A211" s="12">
        <f>IF(J210=0,"",IF(J210="","",IF(Valores_especificados,A210+1,"")))</f>
        <v>192</v>
      </c>
      <c r="B211" s="11">
        <f t="shared" si="20"/>
        <v>45197</v>
      </c>
      <c r="C211" s="11">
        <f t="shared" si="21"/>
        <v>45197</v>
      </c>
      <c r="D211" s="10" t="str">
        <f t="shared" si="22"/>
        <v/>
      </c>
      <c r="E211" s="10">
        <f t="shared" si="25"/>
        <v>30</v>
      </c>
      <c r="F211" s="9">
        <f t="shared" si="26"/>
        <v>-129656.523373</v>
      </c>
      <c r="G211" s="9">
        <f t="shared" si="23"/>
        <v>1233.810356826802</v>
      </c>
      <c r="H211" s="9">
        <f t="shared" si="27"/>
        <v>1954.124376</v>
      </c>
      <c r="I211" s="9">
        <f t="shared" si="28"/>
        <v>-720.31401900000003</v>
      </c>
      <c r="J211" s="9">
        <f t="shared" si="24"/>
        <v>-131610.647749</v>
      </c>
      <c r="K211" s="9">
        <f t="shared" ca="1" si="29"/>
        <v>5280.9407949999795</v>
      </c>
      <c r="L211" s="8"/>
      <c r="M211" s="8"/>
      <c r="N211" s="6"/>
      <c r="O211" s="8"/>
      <c r="P211" s="7"/>
      <c r="Q211" s="6"/>
    </row>
    <row r="212" spans="1:17" x14ac:dyDescent="0.2">
      <c r="A212" s="12">
        <f>IF(J211=0,"",IF(J211="","",IF(Valores_especificados,A211+1,"")))</f>
        <v>193</v>
      </c>
      <c r="B212" s="11">
        <f t="shared" ref="B212:B275" si="30">IF(AND(D212&lt;&gt;"",$N$3=$L$12),C212+D212,C212)</f>
        <v>45197</v>
      </c>
      <c r="C212" s="11">
        <f t="shared" ref="C212:C275" si="31">IF($A$10=$L$9,IF(Núm_de_pago&lt;&gt;"",DATE(YEAR(Inicio_prestamo),MONTH(Inicio_prestamo)+(Núm_de_pago),DAY(Inicio_prestamo)),""),IF(Núm_de_pago&lt;&gt;"",DATE(YEAR(Inicio_prestamo),MONTH(Inicio_prestamo)+(Núm_de_pago)*12/Núm_pagos_al_año,DAY(Inicio_prestamo)),""))</f>
        <v>45197</v>
      </c>
      <c r="D212" s="10" t="str">
        <f t="shared" ref="D212:D275" si="32">IF(Núm_de_pago&lt;&gt;"",IF(WEEKDAY(C212)=1,1,""),"")</f>
        <v/>
      </c>
      <c r="E212" s="10">
        <f t="shared" si="25"/>
        <v>0</v>
      </c>
      <c r="F212" s="9">
        <f t="shared" si="26"/>
        <v>-131610.647749</v>
      </c>
      <c r="G212" s="9">
        <f t="shared" ref="G212:G275" si="33">IF(Núm_de_pago&lt;&gt;"",Pago_mensual_programado,"")</f>
        <v>1233.810356826802</v>
      </c>
      <c r="H212" s="9">
        <f t="shared" si="27"/>
        <v>1964.980622</v>
      </c>
      <c r="I212" s="9">
        <f t="shared" si="28"/>
        <v>-731.17026499999997</v>
      </c>
      <c r="J212" s="9">
        <f t="shared" ref="J212:J275" si="34">IF(Núm_de_pago&lt;&gt;"",ROUND(Saldo_inicial-Capital,6),IF(Núm_de_pago&lt;&gt;"",0,""))</f>
        <v>-133575.628371</v>
      </c>
      <c r="K212" s="9">
        <f t="shared" ca="1" si="29"/>
        <v>4549.7705299999798</v>
      </c>
      <c r="L212" s="8"/>
      <c r="M212" s="8"/>
      <c r="N212" s="6"/>
      <c r="O212" s="8"/>
      <c r="P212" s="7"/>
      <c r="Q212" s="6"/>
    </row>
    <row r="213" spans="1:17" x14ac:dyDescent="0.2">
      <c r="A213" s="12">
        <f>IF(J212=0,"",IF(J212="","",IF(Valores_especificados,A212+1,"")))</f>
        <v>194</v>
      </c>
      <c r="B213" s="11">
        <f t="shared" si="30"/>
        <v>45197</v>
      </c>
      <c r="C213" s="11">
        <f t="shared" si="31"/>
        <v>45197</v>
      </c>
      <c r="D213" s="10" t="str">
        <f t="shared" si="32"/>
        <v/>
      </c>
      <c r="E213" s="10">
        <f t="shared" ref="E213:E276" si="35">IF(A213="","",IF($N$5=$L$14,DAYS360(B212,B213,TRUE),_xlfn.DAYS(B213,B212)))</f>
        <v>0</v>
      </c>
      <c r="F213" s="9">
        <f t="shared" ref="F213:F276" si="36">IF(Núm_de_pago&lt;&gt;"",ROUND(J212,6),"")</f>
        <v>-133575.628371</v>
      </c>
      <c r="G213" s="9">
        <f t="shared" si="33"/>
        <v>1233.810356826802</v>
      </c>
      <c r="H213" s="9">
        <f t="shared" ref="H213:H276" si="37">IF(A213="","",ROUND(IF(Núm_de_pago&lt;&gt;"",Pago_progr-Int,""),6))</f>
        <v>1975.897181</v>
      </c>
      <c r="I213" s="9">
        <f t="shared" ref="I213:I276" si="38">IF(A213="","",ROUND(IF(Núm_de_pago&lt;&gt;"",Saldo_inicial*(Tasa_de_interés/$L$10),""),6))</f>
        <v>-742.08682399999998</v>
      </c>
      <c r="J213" s="9">
        <f t="shared" si="34"/>
        <v>-135551.52555200001</v>
      </c>
      <c r="K213" s="9">
        <f t="shared" ref="K213:K276" ca="1" si="39">IF(A213="","",SUM(OFFSET($H$20,,1,1+A212)))</f>
        <v>3807.6837059999798</v>
      </c>
      <c r="L213" s="8"/>
      <c r="M213" s="8"/>
      <c r="N213" s="6"/>
      <c r="O213" s="8"/>
      <c r="P213" s="7"/>
      <c r="Q213" s="6"/>
    </row>
    <row r="214" spans="1:17" x14ac:dyDescent="0.2">
      <c r="A214" s="12">
        <f>IF(J213=0,"",IF(J213="","",IF(Valores_especificados,A213+1,"")))</f>
        <v>195</v>
      </c>
      <c r="B214" s="11">
        <f t="shared" si="30"/>
        <v>45227</v>
      </c>
      <c r="C214" s="11">
        <f t="shared" si="31"/>
        <v>45227</v>
      </c>
      <c r="D214" s="10" t="str">
        <f t="shared" si="32"/>
        <v/>
      </c>
      <c r="E214" s="10">
        <f t="shared" si="35"/>
        <v>30</v>
      </c>
      <c r="F214" s="9">
        <f t="shared" si="36"/>
        <v>-135551.52555200001</v>
      </c>
      <c r="G214" s="9">
        <f t="shared" si="33"/>
        <v>1233.810356826802</v>
      </c>
      <c r="H214" s="9">
        <f t="shared" si="37"/>
        <v>1986.874388</v>
      </c>
      <c r="I214" s="9">
        <f t="shared" si="38"/>
        <v>-753.064031</v>
      </c>
      <c r="J214" s="9">
        <f t="shared" si="34"/>
        <v>-137538.39994</v>
      </c>
      <c r="K214" s="9">
        <f t="shared" ca="1" si="39"/>
        <v>3054.6196749999799</v>
      </c>
      <c r="L214" s="8"/>
      <c r="M214" s="8"/>
      <c r="N214" s="6"/>
      <c r="O214" s="8"/>
      <c r="P214" s="7"/>
      <c r="Q214" s="6"/>
    </row>
    <row r="215" spans="1:17" x14ac:dyDescent="0.2">
      <c r="A215" s="12">
        <f>IF(J214=0,"",IF(J214="","",IF(Valores_especificados,A214+1,"")))</f>
        <v>196</v>
      </c>
      <c r="B215" s="11">
        <f t="shared" si="30"/>
        <v>45227</v>
      </c>
      <c r="C215" s="11">
        <f t="shared" si="31"/>
        <v>45227</v>
      </c>
      <c r="D215" s="10" t="str">
        <f t="shared" si="32"/>
        <v/>
      </c>
      <c r="E215" s="10">
        <f t="shared" si="35"/>
        <v>0</v>
      </c>
      <c r="F215" s="9">
        <f t="shared" si="36"/>
        <v>-137538.39994</v>
      </c>
      <c r="G215" s="9">
        <f t="shared" si="33"/>
        <v>1233.810356826802</v>
      </c>
      <c r="H215" s="9">
        <f t="shared" si="37"/>
        <v>1997.9125790000001</v>
      </c>
      <c r="I215" s="9">
        <f t="shared" si="38"/>
        <v>-764.10222199999998</v>
      </c>
      <c r="J215" s="9">
        <f t="shared" si="34"/>
        <v>-139536.312519</v>
      </c>
      <c r="K215" s="9">
        <f t="shared" ca="1" si="39"/>
        <v>2290.5174529999799</v>
      </c>
      <c r="L215" s="8"/>
      <c r="M215" s="8"/>
      <c r="N215" s="6"/>
      <c r="O215" s="8"/>
      <c r="P215" s="7"/>
      <c r="Q215" s="6"/>
    </row>
    <row r="216" spans="1:17" x14ac:dyDescent="0.2">
      <c r="A216" s="12">
        <f>IF(J215=0,"",IF(J215="","",IF(Valores_especificados,A215+1,"")))</f>
        <v>197</v>
      </c>
      <c r="B216" s="11">
        <f t="shared" si="30"/>
        <v>45227</v>
      </c>
      <c r="C216" s="11">
        <f t="shared" si="31"/>
        <v>45227</v>
      </c>
      <c r="D216" s="10" t="str">
        <f t="shared" si="32"/>
        <v/>
      </c>
      <c r="E216" s="10">
        <f t="shared" si="35"/>
        <v>0</v>
      </c>
      <c r="F216" s="9">
        <f t="shared" si="36"/>
        <v>-139536.312519</v>
      </c>
      <c r="G216" s="9">
        <f t="shared" si="33"/>
        <v>1233.810356826802</v>
      </c>
      <c r="H216" s="9">
        <f t="shared" si="37"/>
        <v>2009.012093</v>
      </c>
      <c r="I216" s="9">
        <f t="shared" si="38"/>
        <v>-775.20173599999998</v>
      </c>
      <c r="J216" s="9">
        <f t="shared" si="34"/>
        <v>-141545.324612</v>
      </c>
      <c r="K216" s="9">
        <f t="shared" ca="1" si="39"/>
        <v>1515.3157169999799</v>
      </c>
      <c r="L216" s="8"/>
      <c r="M216" s="8"/>
      <c r="N216" s="6"/>
      <c r="O216" s="8"/>
      <c r="P216" s="7"/>
      <c r="Q216" s="6"/>
    </row>
    <row r="217" spans="1:17" x14ac:dyDescent="0.2">
      <c r="A217" s="12">
        <f>IF(J216=0,"",IF(J216="","",IF(Valores_especificados,A216+1,"")))</f>
        <v>198</v>
      </c>
      <c r="B217" s="11">
        <f t="shared" si="30"/>
        <v>45258</v>
      </c>
      <c r="C217" s="11">
        <f t="shared" si="31"/>
        <v>45258</v>
      </c>
      <c r="D217" s="10" t="str">
        <f t="shared" si="32"/>
        <v/>
      </c>
      <c r="E217" s="10">
        <f t="shared" si="35"/>
        <v>30</v>
      </c>
      <c r="F217" s="9">
        <f t="shared" si="36"/>
        <v>-141545.324612</v>
      </c>
      <c r="G217" s="9">
        <f t="shared" si="33"/>
        <v>1233.810356826802</v>
      </c>
      <c r="H217" s="9">
        <f t="shared" si="37"/>
        <v>2020.173272</v>
      </c>
      <c r="I217" s="9">
        <f t="shared" si="38"/>
        <v>-786.36291500000004</v>
      </c>
      <c r="J217" s="9">
        <f t="shared" si="34"/>
        <v>-143565.49788400001</v>
      </c>
      <c r="K217" s="9">
        <f t="shared" ca="1" si="39"/>
        <v>728.9528019999799</v>
      </c>
      <c r="L217" s="8"/>
      <c r="M217" s="8"/>
      <c r="N217" s="6"/>
      <c r="O217" s="8"/>
      <c r="P217" s="7"/>
      <c r="Q217" s="6"/>
    </row>
    <row r="218" spans="1:17" x14ac:dyDescent="0.2">
      <c r="A218" s="12">
        <f>IF(J217=0,"",IF(J217="","",IF(Valores_especificados,A217+1,"")))</f>
        <v>199</v>
      </c>
      <c r="B218" s="11">
        <f t="shared" si="30"/>
        <v>45258</v>
      </c>
      <c r="C218" s="11">
        <f t="shared" si="31"/>
        <v>45258</v>
      </c>
      <c r="D218" s="10" t="str">
        <f t="shared" si="32"/>
        <v/>
      </c>
      <c r="E218" s="10">
        <f t="shared" si="35"/>
        <v>0</v>
      </c>
      <c r="F218" s="9">
        <f t="shared" si="36"/>
        <v>-143565.49788400001</v>
      </c>
      <c r="G218" s="9">
        <f t="shared" si="33"/>
        <v>1233.810356826802</v>
      </c>
      <c r="H218" s="9">
        <f t="shared" si="37"/>
        <v>2031.3964559999999</v>
      </c>
      <c r="I218" s="9">
        <f t="shared" si="38"/>
        <v>-797.58609899999999</v>
      </c>
      <c r="J218" s="9">
        <f t="shared" si="34"/>
        <v>-145596.89434</v>
      </c>
      <c r="K218" s="9">
        <f t="shared" ca="1" si="39"/>
        <v>-68.633297000020093</v>
      </c>
      <c r="L218" s="8"/>
      <c r="M218" s="8"/>
      <c r="N218" s="6"/>
      <c r="O218" s="8"/>
      <c r="P218" s="7"/>
      <c r="Q218" s="6"/>
    </row>
    <row r="219" spans="1:17" x14ac:dyDescent="0.2">
      <c r="A219" s="12">
        <f>IF(J218=0,"",IF(J218="","",IF(Valores_especificados,A218+1,"")))</f>
        <v>200</v>
      </c>
      <c r="B219" s="11">
        <f t="shared" si="30"/>
        <v>45258</v>
      </c>
      <c r="C219" s="11">
        <f t="shared" si="31"/>
        <v>45258</v>
      </c>
      <c r="D219" s="10" t="str">
        <f t="shared" si="32"/>
        <v/>
      </c>
      <c r="E219" s="10">
        <f t="shared" si="35"/>
        <v>0</v>
      </c>
      <c r="F219" s="9">
        <f t="shared" si="36"/>
        <v>-145596.89434</v>
      </c>
      <c r="G219" s="9">
        <f t="shared" si="33"/>
        <v>1233.810356826802</v>
      </c>
      <c r="H219" s="9">
        <f t="shared" si="37"/>
        <v>2042.681992</v>
      </c>
      <c r="I219" s="9">
        <f t="shared" si="38"/>
        <v>-808.87163499999997</v>
      </c>
      <c r="J219" s="9">
        <f t="shared" si="34"/>
        <v>-147639.576332</v>
      </c>
      <c r="K219" s="9">
        <f t="shared" ca="1" si="39"/>
        <v>-877.50493200002006</v>
      </c>
      <c r="L219" s="8"/>
      <c r="M219" s="8"/>
      <c r="N219" s="6"/>
      <c r="O219" s="8"/>
      <c r="P219" s="7"/>
      <c r="Q219" s="6"/>
    </row>
    <row r="220" spans="1:17" x14ac:dyDescent="0.2">
      <c r="A220" s="12">
        <f>IF(J219=0,"",IF(J219="","",IF(Valores_especificados,A219+1,"")))</f>
        <v>201</v>
      </c>
      <c r="B220" s="11">
        <f t="shared" si="30"/>
        <v>45288</v>
      </c>
      <c r="C220" s="11">
        <f t="shared" si="31"/>
        <v>45288</v>
      </c>
      <c r="D220" s="10" t="str">
        <f t="shared" si="32"/>
        <v/>
      </c>
      <c r="E220" s="10">
        <f t="shared" si="35"/>
        <v>30</v>
      </c>
      <c r="F220" s="9">
        <f t="shared" si="36"/>
        <v>-147639.576332</v>
      </c>
      <c r="G220" s="9">
        <f t="shared" si="33"/>
        <v>1233.810356826802</v>
      </c>
      <c r="H220" s="9">
        <f t="shared" si="37"/>
        <v>2054.0302259999999</v>
      </c>
      <c r="I220" s="9">
        <f t="shared" si="38"/>
        <v>-820.21986900000002</v>
      </c>
      <c r="J220" s="9">
        <f t="shared" si="34"/>
        <v>-149693.606558</v>
      </c>
      <c r="K220" s="9">
        <f t="shared" ca="1" si="39"/>
        <v>-1697.7248010000201</v>
      </c>
      <c r="L220" s="8"/>
      <c r="M220" s="8"/>
      <c r="N220" s="6"/>
      <c r="O220" s="8"/>
      <c r="P220" s="7"/>
      <c r="Q220" s="6"/>
    </row>
    <row r="221" spans="1:17" x14ac:dyDescent="0.2">
      <c r="A221" s="12">
        <f>IF(J220=0,"",IF(J220="","",IF(Valores_especificados,A220+1,"")))</f>
        <v>202</v>
      </c>
      <c r="B221" s="11">
        <f t="shared" si="30"/>
        <v>45288</v>
      </c>
      <c r="C221" s="11">
        <f t="shared" si="31"/>
        <v>45288</v>
      </c>
      <c r="D221" s="10" t="str">
        <f t="shared" si="32"/>
        <v/>
      </c>
      <c r="E221" s="10">
        <f t="shared" si="35"/>
        <v>0</v>
      </c>
      <c r="F221" s="9">
        <f t="shared" si="36"/>
        <v>-149693.606558</v>
      </c>
      <c r="G221" s="9">
        <f t="shared" si="33"/>
        <v>1233.810356826802</v>
      </c>
      <c r="H221" s="9">
        <f t="shared" si="37"/>
        <v>2065.4415049999998</v>
      </c>
      <c r="I221" s="9">
        <f t="shared" si="38"/>
        <v>-831.63114800000005</v>
      </c>
      <c r="J221" s="9">
        <f t="shared" si="34"/>
        <v>-151759.04806299999</v>
      </c>
      <c r="K221" s="9">
        <f t="shared" ca="1" si="39"/>
        <v>-2529.3559490000202</v>
      </c>
      <c r="L221" s="8"/>
      <c r="M221" s="8"/>
      <c r="N221" s="6"/>
      <c r="O221" s="8"/>
      <c r="P221" s="7"/>
      <c r="Q221" s="6"/>
    </row>
    <row r="222" spans="1:17" x14ac:dyDescent="0.2">
      <c r="A222" s="12">
        <f>IF(J221=0,"",IF(J221="","",IF(Valores_especificados,A221+1,"")))</f>
        <v>203</v>
      </c>
      <c r="B222" s="11">
        <f t="shared" si="30"/>
        <v>45288</v>
      </c>
      <c r="C222" s="11">
        <f t="shared" si="31"/>
        <v>45288</v>
      </c>
      <c r="D222" s="10" t="str">
        <f t="shared" si="32"/>
        <v/>
      </c>
      <c r="E222" s="10">
        <f t="shared" si="35"/>
        <v>0</v>
      </c>
      <c r="F222" s="9">
        <f t="shared" si="36"/>
        <v>-151759.04806299999</v>
      </c>
      <c r="G222" s="9">
        <f t="shared" si="33"/>
        <v>1233.810356826802</v>
      </c>
      <c r="H222" s="9">
        <f t="shared" si="37"/>
        <v>2076.9161800000002</v>
      </c>
      <c r="I222" s="9">
        <f t="shared" si="38"/>
        <v>-843.10582299999999</v>
      </c>
      <c r="J222" s="9">
        <f t="shared" si="34"/>
        <v>-153835.96424299999</v>
      </c>
      <c r="K222" s="9">
        <f t="shared" ca="1" si="39"/>
        <v>-3372.4617720000201</v>
      </c>
      <c r="L222" s="8"/>
      <c r="M222" s="8"/>
      <c r="N222" s="6"/>
      <c r="O222" s="8"/>
      <c r="P222" s="7"/>
      <c r="Q222" s="6"/>
    </row>
    <row r="223" spans="1:17" x14ac:dyDescent="0.2">
      <c r="A223" s="12">
        <f>IF(J222=0,"",IF(J222="","",IF(Valores_especificados,A222+1,"")))</f>
        <v>204</v>
      </c>
      <c r="B223" s="11">
        <f t="shared" si="30"/>
        <v>45320</v>
      </c>
      <c r="C223" s="11">
        <f t="shared" si="31"/>
        <v>45319</v>
      </c>
      <c r="D223" s="10">
        <f t="shared" si="32"/>
        <v>1</v>
      </c>
      <c r="E223" s="10">
        <f t="shared" si="35"/>
        <v>31</v>
      </c>
      <c r="F223" s="9">
        <f t="shared" si="36"/>
        <v>-153835.96424299999</v>
      </c>
      <c r="G223" s="9">
        <f t="shared" si="33"/>
        <v>1233.810356826802</v>
      </c>
      <c r="H223" s="9">
        <f t="shared" si="37"/>
        <v>2088.4546030000001</v>
      </c>
      <c r="I223" s="9">
        <f t="shared" si="38"/>
        <v>-854.64424599999995</v>
      </c>
      <c r="J223" s="9">
        <f t="shared" si="34"/>
        <v>-155924.41884599999</v>
      </c>
      <c r="K223" s="9">
        <f t="shared" ca="1" si="39"/>
        <v>-4227.1060180000204</v>
      </c>
      <c r="L223" s="8"/>
      <c r="M223" s="8"/>
      <c r="N223" s="6"/>
      <c r="O223" s="8"/>
      <c r="P223" s="7"/>
      <c r="Q223" s="6"/>
    </row>
    <row r="224" spans="1:17" x14ac:dyDescent="0.2">
      <c r="A224" s="12">
        <f>IF(J223=0,"",IF(J223="","",IF(Valores_especificados,A223+1,"")))</f>
        <v>205</v>
      </c>
      <c r="B224" s="11">
        <f t="shared" si="30"/>
        <v>45320</v>
      </c>
      <c r="C224" s="11">
        <f t="shared" si="31"/>
        <v>45319</v>
      </c>
      <c r="D224" s="10">
        <f t="shared" si="32"/>
        <v>1</v>
      </c>
      <c r="E224" s="10">
        <f t="shared" si="35"/>
        <v>0</v>
      </c>
      <c r="F224" s="9">
        <f t="shared" si="36"/>
        <v>-155924.41884599999</v>
      </c>
      <c r="G224" s="9">
        <f t="shared" si="33"/>
        <v>1233.810356826802</v>
      </c>
      <c r="H224" s="9">
        <f t="shared" si="37"/>
        <v>2100.0571279999999</v>
      </c>
      <c r="I224" s="9">
        <f t="shared" si="38"/>
        <v>-866.24677099999997</v>
      </c>
      <c r="J224" s="9">
        <f t="shared" si="34"/>
        <v>-158024.475974</v>
      </c>
      <c r="K224" s="9">
        <f t="shared" ca="1" si="39"/>
        <v>-5093.3527890000205</v>
      </c>
      <c r="L224" s="8"/>
      <c r="M224" s="8"/>
      <c r="N224" s="6"/>
      <c r="O224" s="8"/>
      <c r="P224" s="7"/>
      <c r="Q224" s="6"/>
    </row>
    <row r="225" spans="1:17" x14ac:dyDescent="0.2">
      <c r="A225" s="12">
        <f>IF(J224=0,"",IF(J224="","",IF(Valores_especificados,A224+1,"")))</f>
        <v>206</v>
      </c>
      <c r="B225" s="11">
        <f t="shared" si="30"/>
        <v>45320</v>
      </c>
      <c r="C225" s="11">
        <f t="shared" si="31"/>
        <v>45319</v>
      </c>
      <c r="D225" s="10">
        <f t="shared" si="32"/>
        <v>1</v>
      </c>
      <c r="E225" s="10">
        <f t="shared" si="35"/>
        <v>0</v>
      </c>
      <c r="F225" s="9">
        <f t="shared" si="36"/>
        <v>-158024.475974</v>
      </c>
      <c r="G225" s="9">
        <f t="shared" si="33"/>
        <v>1233.810356826802</v>
      </c>
      <c r="H225" s="9">
        <f t="shared" si="37"/>
        <v>2111.7241119999999</v>
      </c>
      <c r="I225" s="9">
        <f t="shared" si="38"/>
        <v>-877.91375500000004</v>
      </c>
      <c r="J225" s="9">
        <f t="shared" si="34"/>
        <v>-160136.200086</v>
      </c>
      <c r="K225" s="9">
        <f t="shared" ca="1" si="39"/>
        <v>-5971.2665440000201</v>
      </c>
      <c r="L225" s="8"/>
      <c r="M225" s="8"/>
      <c r="N225" s="6"/>
      <c r="O225" s="8"/>
      <c r="P225" s="7"/>
      <c r="Q225" s="6"/>
    </row>
    <row r="226" spans="1:17" x14ac:dyDescent="0.2">
      <c r="A226" s="12">
        <f>IF(J225=0,"",IF(J225="","",IF(Valores_especificados,A225+1,"")))</f>
        <v>207</v>
      </c>
      <c r="B226" s="11">
        <f t="shared" si="30"/>
        <v>45350</v>
      </c>
      <c r="C226" s="11">
        <f t="shared" si="31"/>
        <v>45350</v>
      </c>
      <c r="D226" s="10" t="str">
        <f t="shared" si="32"/>
        <v/>
      </c>
      <c r="E226" s="10">
        <f t="shared" si="35"/>
        <v>29</v>
      </c>
      <c r="F226" s="9">
        <f t="shared" si="36"/>
        <v>-160136.200086</v>
      </c>
      <c r="G226" s="9">
        <f t="shared" si="33"/>
        <v>1233.810356826802</v>
      </c>
      <c r="H226" s="9">
        <f t="shared" si="37"/>
        <v>2123.4559129999998</v>
      </c>
      <c r="I226" s="9">
        <f t="shared" si="38"/>
        <v>-889.64555600000006</v>
      </c>
      <c r="J226" s="9">
        <f t="shared" si="34"/>
        <v>-162259.65599900001</v>
      </c>
      <c r="K226" s="9">
        <f t="shared" ca="1" si="39"/>
        <v>-6860.9121000000205</v>
      </c>
      <c r="L226" s="8"/>
      <c r="M226" s="8"/>
      <c r="N226" s="6"/>
      <c r="O226" s="8"/>
      <c r="P226" s="7"/>
      <c r="Q226" s="6"/>
    </row>
    <row r="227" spans="1:17" x14ac:dyDescent="0.2">
      <c r="A227" s="12">
        <f>IF(J226=0,"",IF(J226="","",IF(Valores_especificados,A226+1,"")))</f>
        <v>208</v>
      </c>
      <c r="B227" s="11">
        <f t="shared" si="30"/>
        <v>45350</v>
      </c>
      <c r="C227" s="11">
        <f t="shared" si="31"/>
        <v>45350</v>
      </c>
      <c r="D227" s="10" t="str">
        <f t="shared" si="32"/>
        <v/>
      </c>
      <c r="E227" s="10">
        <f t="shared" si="35"/>
        <v>0</v>
      </c>
      <c r="F227" s="9">
        <f t="shared" si="36"/>
        <v>-162259.65599900001</v>
      </c>
      <c r="G227" s="9">
        <f t="shared" si="33"/>
        <v>1233.810356826802</v>
      </c>
      <c r="H227" s="9">
        <f t="shared" si="37"/>
        <v>2135.2528900000002</v>
      </c>
      <c r="I227" s="9">
        <f t="shared" si="38"/>
        <v>-901.44253300000003</v>
      </c>
      <c r="J227" s="9">
        <f t="shared" si="34"/>
        <v>-164394.90888900001</v>
      </c>
      <c r="K227" s="9">
        <f t="shared" ca="1" si="39"/>
        <v>-7762.3546330000208</v>
      </c>
      <c r="L227" s="8"/>
      <c r="M227" s="8"/>
      <c r="N227" s="6"/>
      <c r="O227" s="8"/>
      <c r="P227" s="7"/>
      <c r="Q227" s="6"/>
    </row>
    <row r="228" spans="1:17" x14ac:dyDescent="0.2">
      <c r="A228" s="12">
        <f>IF(J227=0,"",IF(J227="","",IF(Valores_especificados,A227+1,"")))</f>
        <v>209</v>
      </c>
      <c r="B228" s="11">
        <f t="shared" si="30"/>
        <v>45350</v>
      </c>
      <c r="C228" s="11">
        <f t="shared" si="31"/>
        <v>45350</v>
      </c>
      <c r="D228" s="10" t="str">
        <f t="shared" si="32"/>
        <v/>
      </c>
      <c r="E228" s="10">
        <f t="shared" si="35"/>
        <v>0</v>
      </c>
      <c r="F228" s="9">
        <f t="shared" si="36"/>
        <v>-164394.90888900001</v>
      </c>
      <c r="G228" s="9">
        <f t="shared" si="33"/>
        <v>1233.810356826802</v>
      </c>
      <c r="H228" s="9">
        <f t="shared" si="37"/>
        <v>2147.1154059999999</v>
      </c>
      <c r="I228" s="9">
        <f t="shared" si="38"/>
        <v>-913.30504900000005</v>
      </c>
      <c r="J228" s="9">
        <f t="shared" si="34"/>
        <v>-166542.02429500001</v>
      </c>
      <c r="K228" s="9">
        <f t="shared" ca="1" si="39"/>
        <v>-8675.6596820000213</v>
      </c>
      <c r="L228" s="8"/>
      <c r="M228" s="8"/>
      <c r="N228" s="6"/>
      <c r="O228" s="8"/>
      <c r="P228" s="7"/>
      <c r="Q228" s="6"/>
    </row>
    <row r="229" spans="1:17" x14ac:dyDescent="0.2">
      <c r="A229" s="12">
        <f>IF(J228=0,"",IF(J228="","",IF(Valores_especificados,A228+1,"")))</f>
        <v>210</v>
      </c>
      <c r="B229" s="11">
        <f t="shared" si="30"/>
        <v>45379</v>
      </c>
      <c r="C229" s="11">
        <f t="shared" si="31"/>
        <v>45379</v>
      </c>
      <c r="D229" s="10" t="str">
        <f t="shared" si="32"/>
        <v/>
      </c>
      <c r="E229" s="10">
        <f t="shared" si="35"/>
        <v>30</v>
      </c>
      <c r="F229" s="9">
        <f t="shared" si="36"/>
        <v>-166542.02429500001</v>
      </c>
      <c r="G229" s="9">
        <f t="shared" si="33"/>
        <v>1233.810356826802</v>
      </c>
      <c r="H229" s="9">
        <f t="shared" si="37"/>
        <v>2159.0438250000002</v>
      </c>
      <c r="I229" s="9">
        <f t="shared" si="38"/>
        <v>-925.23346800000002</v>
      </c>
      <c r="J229" s="9">
        <f t="shared" si="34"/>
        <v>-168701.06812000001</v>
      </c>
      <c r="K229" s="9">
        <f t="shared" ca="1" si="39"/>
        <v>-9600.8931500000217</v>
      </c>
      <c r="L229" s="8"/>
      <c r="M229" s="8"/>
      <c r="N229" s="6"/>
      <c r="O229" s="8"/>
      <c r="P229" s="7"/>
      <c r="Q229" s="6"/>
    </row>
    <row r="230" spans="1:17" x14ac:dyDescent="0.2">
      <c r="A230" s="12">
        <f>IF(J229=0,"",IF(J229="","",IF(Valores_especificados,A229+1,"")))</f>
        <v>211</v>
      </c>
      <c r="B230" s="11">
        <f t="shared" si="30"/>
        <v>45379</v>
      </c>
      <c r="C230" s="11">
        <f t="shared" si="31"/>
        <v>45379</v>
      </c>
      <c r="D230" s="10" t="str">
        <f t="shared" si="32"/>
        <v/>
      </c>
      <c r="E230" s="10">
        <f t="shared" si="35"/>
        <v>0</v>
      </c>
      <c r="F230" s="9">
        <f t="shared" si="36"/>
        <v>-168701.06812000001</v>
      </c>
      <c r="G230" s="9">
        <f t="shared" si="33"/>
        <v>1233.810356826802</v>
      </c>
      <c r="H230" s="9">
        <f t="shared" si="37"/>
        <v>2171.038513</v>
      </c>
      <c r="I230" s="9">
        <f t="shared" si="38"/>
        <v>-937.22815600000001</v>
      </c>
      <c r="J230" s="9">
        <f t="shared" si="34"/>
        <v>-170872.10663299999</v>
      </c>
      <c r="K230" s="9">
        <f t="shared" ca="1" si="39"/>
        <v>-10538.121306000021</v>
      </c>
      <c r="L230" s="8"/>
      <c r="M230" s="8"/>
      <c r="N230" s="6"/>
      <c r="O230" s="8"/>
      <c r="P230" s="7"/>
      <c r="Q230" s="6"/>
    </row>
    <row r="231" spans="1:17" x14ac:dyDescent="0.2">
      <c r="A231" s="12">
        <f>IF(J230=0,"",IF(J230="","",IF(Valores_especificados,A230+1,"")))</f>
        <v>212</v>
      </c>
      <c r="B231" s="11">
        <f t="shared" si="30"/>
        <v>45379</v>
      </c>
      <c r="C231" s="11">
        <f t="shared" si="31"/>
        <v>45379</v>
      </c>
      <c r="D231" s="10" t="str">
        <f t="shared" si="32"/>
        <v/>
      </c>
      <c r="E231" s="10">
        <f t="shared" si="35"/>
        <v>0</v>
      </c>
      <c r="F231" s="9">
        <f t="shared" si="36"/>
        <v>-170872.10663299999</v>
      </c>
      <c r="G231" s="9">
        <f t="shared" si="33"/>
        <v>1233.810356826802</v>
      </c>
      <c r="H231" s="9">
        <f t="shared" si="37"/>
        <v>2183.0998380000001</v>
      </c>
      <c r="I231" s="9">
        <f t="shared" si="38"/>
        <v>-949.28948100000002</v>
      </c>
      <c r="J231" s="9">
        <f t="shared" si="34"/>
        <v>-173055.20647100001</v>
      </c>
      <c r="K231" s="9">
        <f t="shared" ca="1" si="39"/>
        <v>-11487.410787000021</v>
      </c>
      <c r="L231" s="8"/>
      <c r="M231" s="8"/>
      <c r="N231" s="6"/>
      <c r="O231" s="8"/>
      <c r="P231" s="7"/>
      <c r="Q231" s="6"/>
    </row>
    <row r="232" spans="1:17" x14ac:dyDescent="0.2">
      <c r="A232" s="12">
        <f>IF(J231=0,"",IF(J231="","",IF(Valores_especificados,A231+1,"")))</f>
        <v>213</v>
      </c>
      <c r="B232" s="11">
        <f t="shared" si="30"/>
        <v>45411</v>
      </c>
      <c r="C232" s="11">
        <f t="shared" si="31"/>
        <v>45410</v>
      </c>
      <c r="D232" s="10">
        <f t="shared" si="32"/>
        <v>1</v>
      </c>
      <c r="E232" s="10">
        <f t="shared" si="35"/>
        <v>31</v>
      </c>
      <c r="F232" s="9">
        <f t="shared" si="36"/>
        <v>-173055.20647100001</v>
      </c>
      <c r="G232" s="9">
        <f t="shared" si="33"/>
        <v>1233.810356826802</v>
      </c>
      <c r="H232" s="9">
        <f t="shared" si="37"/>
        <v>2195.2281710000002</v>
      </c>
      <c r="I232" s="9">
        <f t="shared" si="38"/>
        <v>-961.41781400000002</v>
      </c>
      <c r="J232" s="9">
        <f t="shared" si="34"/>
        <v>-175250.43464200001</v>
      </c>
      <c r="K232" s="9">
        <f t="shared" ca="1" si="39"/>
        <v>-12448.828601000021</v>
      </c>
      <c r="L232" s="8"/>
      <c r="M232" s="8"/>
      <c r="N232" s="6"/>
      <c r="O232" s="8"/>
      <c r="P232" s="7"/>
      <c r="Q232" s="6"/>
    </row>
    <row r="233" spans="1:17" x14ac:dyDescent="0.2">
      <c r="A233" s="12">
        <f>IF(J232=0,"",IF(J232="","",IF(Valores_especificados,A232+1,"")))</f>
        <v>214</v>
      </c>
      <c r="B233" s="11">
        <f t="shared" si="30"/>
        <v>45411</v>
      </c>
      <c r="C233" s="11">
        <f t="shared" si="31"/>
        <v>45410</v>
      </c>
      <c r="D233" s="10">
        <f t="shared" si="32"/>
        <v>1</v>
      </c>
      <c r="E233" s="10">
        <f t="shared" si="35"/>
        <v>0</v>
      </c>
      <c r="F233" s="9">
        <f t="shared" si="36"/>
        <v>-175250.43464200001</v>
      </c>
      <c r="G233" s="9">
        <f t="shared" si="33"/>
        <v>1233.810356826802</v>
      </c>
      <c r="H233" s="9">
        <f t="shared" si="37"/>
        <v>2207.4238829999999</v>
      </c>
      <c r="I233" s="9">
        <f t="shared" si="38"/>
        <v>-973.61352599999998</v>
      </c>
      <c r="J233" s="9">
        <f t="shared" si="34"/>
        <v>-177457.85852499999</v>
      </c>
      <c r="K233" s="9">
        <f t="shared" ca="1" si="39"/>
        <v>-13422.44212700002</v>
      </c>
      <c r="L233" s="8"/>
      <c r="M233" s="8"/>
      <c r="N233" s="6"/>
      <c r="O233" s="8"/>
      <c r="P233" s="7"/>
      <c r="Q233" s="6"/>
    </row>
    <row r="234" spans="1:17" x14ac:dyDescent="0.2">
      <c r="A234" s="12">
        <f>IF(J233=0,"",IF(J233="","",IF(Valores_especificados,A233+1,"")))</f>
        <v>215</v>
      </c>
      <c r="B234" s="11">
        <f t="shared" si="30"/>
        <v>45411</v>
      </c>
      <c r="C234" s="11">
        <f t="shared" si="31"/>
        <v>45410</v>
      </c>
      <c r="D234" s="10">
        <f t="shared" si="32"/>
        <v>1</v>
      </c>
      <c r="E234" s="10">
        <f t="shared" si="35"/>
        <v>0</v>
      </c>
      <c r="F234" s="9">
        <f t="shared" si="36"/>
        <v>-177457.85852499999</v>
      </c>
      <c r="G234" s="9">
        <f t="shared" si="33"/>
        <v>1233.810356826802</v>
      </c>
      <c r="H234" s="9">
        <f t="shared" si="37"/>
        <v>2219.6873489999998</v>
      </c>
      <c r="I234" s="9">
        <f t="shared" si="38"/>
        <v>-985.87699199999997</v>
      </c>
      <c r="J234" s="9">
        <f t="shared" si="34"/>
        <v>-179677.545874</v>
      </c>
      <c r="K234" s="9">
        <f t="shared" ca="1" si="39"/>
        <v>-14408.31911900002</v>
      </c>
      <c r="L234" s="8"/>
      <c r="M234" s="8"/>
      <c r="N234" s="6"/>
      <c r="O234" s="8"/>
      <c r="P234" s="7"/>
      <c r="Q234" s="6"/>
    </row>
    <row r="235" spans="1:17" x14ac:dyDescent="0.2">
      <c r="A235" s="12">
        <f>IF(J234=0,"",IF(J234="","",IF(Valores_especificados,A234+1,"")))</f>
        <v>216</v>
      </c>
      <c r="B235" s="11">
        <f t="shared" si="30"/>
        <v>45440</v>
      </c>
      <c r="C235" s="11">
        <f t="shared" si="31"/>
        <v>45440</v>
      </c>
      <c r="D235" s="10" t="str">
        <f t="shared" si="32"/>
        <v/>
      </c>
      <c r="E235" s="10">
        <f t="shared" si="35"/>
        <v>29</v>
      </c>
      <c r="F235" s="9">
        <f t="shared" si="36"/>
        <v>-179677.545874</v>
      </c>
      <c r="G235" s="9">
        <f t="shared" si="33"/>
        <v>1233.810356826802</v>
      </c>
      <c r="H235" s="9">
        <f t="shared" si="37"/>
        <v>2232.0189449999998</v>
      </c>
      <c r="I235" s="9">
        <f t="shared" si="38"/>
        <v>-998.20858799999996</v>
      </c>
      <c r="J235" s="9">
        <f t="shared" si="34"/>
        <v>-181909.56481899999</v>
      </c>
      <c r="K235" s="9">
        <f t="shared" ca="1" si="39"/>
        <v>-15406.527707000019</v>
      </c>
      <c r="L235" s="8"/>
      <c r="M235" s="8"/>
      <c r="N235" s="6"/>
      <c r="O235" s="8"/>
      <c r="P235" s="7"/>
      <c r="Q235" s="6"/>
    </row>
    <row r="236" spans="1:17" x14ac:dyDescent="0.2">
      <c r="A236" s="12">
        <f>IF(J235=0,"",IF(J235="","",IF(Valores_especificados,A235+1,"")))</f>
        <v>217</v>
      </c>
      <c r="B236" s="11">
        <f t="shared" si="30"/>
        <v>45440</v>
      </c>
      <c r="C236" s="11">
        <f t="shared" si="31"/>
        <v>45440</v>
      </c>
      <c r="D236" s="10" t="str">
        <f t="shared" si="32"/>
        <v/>
      </c>
      <c r="E236" s="10">
        <f t="shared" si="35"/>
        <v>0</v>
      </c>
      <c r="F236" s="9">
        <f t="shared" si="36"/>
        <v>-181909.56481899999</v>
      </c>
      <c r="G236" s="9">
        <f t="shared" si="33"/>
        <v>1233.810356826802</v>
      </c>
      <c r="H236" s="9">
        <f t="shared" si="37"/>
        <v>2244.41905</v>
      </c>
      <c r="I236" s="9">
        <f t="shared" si="38"/>
        <v>-1010.608693</v>
      </c>
      <c r="J236" s="9">
        <f t="shared" si="34"/>
        <v>-184153.98386899999</v>
      </c>
      <c r="K236" s="9">
        <f t="shared" ca="1" si="39"/>
        <v>-16417.136400000018</v>
      </c>
      <c r="L236" s="8"/>
      <c r="M236" s="8"/>
      <c r="N236" s="6"/>
      <c r="O236" s="8"/>
      <c r="P236" s="7"/>
      <c r="Q236" s="6"/>
    </row>
    <row r="237" spans="1:17" x14ac:dyDescent="0.2">
      <c r="A237" s="12">
        <f>IF(J236=0,"",IF(J236="","",IF(Valores_especificados,A236+1,"")))</f>
        <v>218</v>
      </c>
      <c r="B237" s="11">
        <f t="shared" si="30"/>
        <v>45440</v>
      </c>
      <c r="C237" s="11">
        <f t="shared" si="31"/>
        <v>45440</v>
      </c>
      <c r="D237" s="10" t="str">
        <f t="shared" si="32"/>
        <v/>
      </c>
      <c r="E237" s="10">
        <f t="shared" si="35"/>
        <v>0</v>
      </c>
      <c r="F237" s="9">
        <f t="shared" si="36"/>
        <v>-184153.98386899999</v>
      </c>
      <c r="G237" s="9">
        <f t="shared" si="33"/>
        <v>1233.810356826802</v>
      </c>
      <c r="H237" s="9">
        <f t="shared" si="37"/>
        <v>2256.8880450000001</v>
      </c>
      <c r="I237" s="9">
        <f t="shared" si="38"/>
        <v>-1023.077688</v>
      </c>
      <c r="J237" s="9">
        <f t="shared" si="34"/>
        <v>-186410.87191399999</v>
      </c>
      <c r="K237" s="9">
        <f t="shared" ca="1" si="39"/>
        <v>-17440.214088000019</v>
      </c>
      <c r="L237" s="8"/>
      <c r="M237" s="8"/>
      <c r="N237" s="6"/>
      <c r="O237" s="8"/>
      <c r="P237" s="7"/>
      <c r="Q237" s="6"/>
    </row>
    <row r="238" spans="1:17" x14ac:dyDescent="0.2">
      <c r="A238" s="12">
        <f>IF(J237=0,"",IF(J237="","",IF(Valores_especificados,A237+1,"")))</f>
        <v>219</v>
      </c>
      <c r="B238" s="11">
        <f t="shared" si="30"/>
        <v>45471</v>
      </c>
      <c r="C238" s="11">
        <f t="shared" si="31"/>
        <v>45471</v>
      </c>
      <c r="D238" s="10" t="str">
        <f t="shared" si="32"/>
        <v/>
      </c>
      <c r="E238" s="10">
        <f t="shared" si="35"/>
        <v>30</v>
      </c>
      <c r="F238" s="9">
        <f t="shared" si="36"/>
        <v>-186410.87191399999</v>
      </c>
      <c r="G238" s="9">
        <f t="shared" si="33"/>
        <v>1233.810356826802</v>
      </c>
      <c r="H238" s="9">
        <f t="shared" si="37"/>
        <v>2269.4263120000001</v>
      </c>
      <c r="I238" s="9">
        <f t="shared" si="38"/>
        <v>-1035.615955</v>
      </c>
      <c r="J238" s="9">
        <f t="shared" si="34"/>
        <v>-188680.29822600001</v>
      </c>
      <c r="K238" s="9">
        <f t="shared" ca="1" si="39"/>
        <v>-18475.83004300002</v>
      </c>
      <c r="L238" s="8"/>
      <c r="M238" s="8"/>
      <c r="N238" s="6"/>
      <c r="O238" s="8"/>
      <c r="P238" s="7"/>
      <c r="Q238" s="6"/>
    </row>
    <row r="239" spans="1:17" x14ac:dyDescent="0.2">
      <c r="A239" s="12">
        <f>IF(J238=0,"",IF(J238="","",IF(Valores_especificados,A238+1,"")))</f>
        <v>220</v>
      </c>
      <c r="B239" s="11">
        <f t="shared" si="30"/>
        <v>45471</v>
      </c>
      <c r="C239" s="11">
        <f t="shared" si="31"/>
        <v>45471</v>
      </c>
      <c r="D239" s="10" t="str">
        <f t="shared" si="32"/>
        <v/>
      </c>
      <c r="E239" s="10">
        <f t="shared" si="35"/>
        <v>0</v>
      </c>
      <c r="F239" s="9">
        <f t="shared" si="36"/>
        <v>-188680.29822600001</v>
      </c>
      <c r="G239" s="9">
        <f t="shared" si="33"/>
        <v>1233.810356826802</v>
      </c>
      <c r="H239" s="9">
        <f t="shared" si="37"/>
        <v>2282.034236</v>
      </c>
      <c r="I239" s="9">
        <f t="shared" si="38"/>
        <v>-1048.2238789999999</v>
      </c>
      <c r="J239" s="9">
        <f t="shared" si="34"/>
        <v>-190962.33246199999</v>
      </c>
      <c r="K239" s="9">
        <f t="shared" ca="1" si="39"/>
        <v>-19524.053922000021</v>
      </c>
      <c r="L239" s="8"/>
      <c r="M239" s="8"/>
      <c r="N239" s="6"/>
      <c r="O239" s="8"/>
      <c r="P239" s="7"/>
      <c r="Q239" s="6"/>
    </row>
    <row r="240" spans="1:17" x14ac:dyDescent="0.2">
      <c r="A240" s="12">
        <f>IF(J239=0,"",IF(J239="","",IF(Valores_especificados,A239+1,"")))</f>
        <v>221</v>
      </c>
      <c r="B240" s="11">
        <f t="shared" si="30"/>
        <v>45471</v>
      </c>
      <c r="C240" s="11">
        <f t="shared" si="31"/>
        <v>45471</v>
      </c>
      <c r="D240" s="10" t="str">
        <f t="shared" si="32"/>
        <v/>
      </c>
      <c r="E240" s="10">
        <f t="shared" si="35"/>
        <v>0</v>
      </c>
      <c r="F240" s="9">
        <f t="shared" si="36"/>
        <v>-190962.33246199999</v>
      </c>
      <c r="G240" s="9">
        <f t="shared" si="33"/>
        <v>1233.810356826802</v>
      </c>
      <c r="H240" s="9">
        <f t="shared" si="37"/>
        <v>2294.7122039999999</v>
      </c>
      <c r="I240" s="9">
        <f t="shared" si="38"/>
        <v>-1060.9018470000001</v>
      </c>
      <c r="J240" s="9">
        <f t="shared" si="34"/>
        <v>-193257.044666</v>
      </c>
      <c r="K240" s="9">
        <f t="shared" ca="1" si="39"/>
        <v>-20584.955769000022</v>
      </c>
      <c r="L240" s="8"/>
      <c r="M240" s="8"/>
      <c r="N240" s="6"/>
      <c r="O240" s="8"/>
      <c r="P240" s="7"/>
      <c r="Q240" s="6"/>
    </row>
    <row r="241" spans="1:17" x14ac:dyDescent="0.2">
      <c r="A241" s="12">
        <f>IF(J240=0,"",IF(J240="","",IF(Valores_especificados,A240+1,"")))</f>
        <v>222</v>
      </c>
      <c r="B241" s="11">
        <f t="shared" si="30"/>
        <v>45502</v>
      </c>
      <c r="C241" s="11">
        <f t="shared" si="31"/>
        <v>45501</v>
      </c>
      <c r="D241" s="10">
        <f t="shared" si="32"/>
        <v>1</v>
      </c>
      <c r="E241" s="10">
        <f t="shared" si="35"/>
        <v>31</v>
      </c>
      <c r="F241" s="9">
        <f t="shared" si="36"/>
        <v>-193257.044666</v>
      </c>
      <c r="G241" s="9">
        <f t="shared" si="33"/>
        <v>1233.810356826802</v>
      </c>
      <c r="H241" s="9">
        <f t="shared" si="37"/>
        <v>2307.4606050000002</v>
      </c>
      <c r="I241" s="9">
        <f t="shared" si="38"/>
        <v>-1073.6502479999999</v>
      </c>
      <c r="J241" s="9">
        <f t="shared" si="34"/>
        <v>-195564.505271</v>
      </c>
      <c r="K241" s="9">
        <f t="shared" ca="1" si="39"/>
        <v>-21658.60601700002</v>
      </c>
      <c r="L241" s="8"/>
      <c r="M241" s="8"/>
      <c r="N241" s="6"/>
      <c r="O241" s="8"/>
      <c r="P241" s="7"/>
      <c r="Q241" s="6"/>
    </row>
    <row r="242" spans="1:17" x14ac:dyDescent="0.2">
      <c r="A242" s="12">
        <f>IF(J241=0,"",IF(J241="","",IF(Valores_especificados,A241+1,"")))</f>
        <v>223</v>
      </c>
      <c r="B242" s="11">
        <f t="shared" si="30"/>
        <v>45502</v>
      </c>
      <c r="C242" s="11">
        <f t="shared" si="31"/>
        <v>45501</v>
      </c>
      <c r="D242" s="10">
        <f t="shared" si="32"/>
        <v>1</v>
      </c>
      <c r="E242" s="10">
        <f t="shared" si="35"/>
        <v>0</v>
      </c>
      <c r="F242" s="9">
        <f t="shared" si="36"/>
        <v>-195564.505271</v>
      </c>
      <c r="G242" s="9">
        <f t="shared" si="33"/>
        <v>1233.810356826802</v>
      </c>
      <c r="H242" s="9">
        <f t="shared" si="37"/>
        <v>2320.2798309999998</v>
      </c>
      <c r="I242" s="9">
        <f t="shared" si="38"/>
        <v>-1086.469474</v>
      </c>
      <c r="J242" s="9">
        <f t="shared" si="34"/>
        <v>-197884.78510199999</v>
      </c>
      <c r="K242" s="9">
        <f t="shared" ca="1" si="39"/>
        <v>-22745.075491000021</v>
      </c>
      <c r="L242" s="8"/>
      <c r="M242" s="8"/>
      <c r="N242" s="6"/>
      <c r="O242" s="8"/>
      <c r="P242" s="7"/>
      <c r="Q242" s="6"/>
    </row>
    <row r="243" spans="1:17" x14ac:dyDescent="0.2">
      <c r="A243" s="12">
        <f>IF(J242=0,"",IF(J242="","",IF(Valores_especificados,A242+1,"")))</f>
        <v>224</v>
      </c>
      <c r="B243" s="11">
        <f t="shared" si="30"/>
        <v>45502</v>
      </c>
      <c r="C243" s="11">
        <f t="shared" si="31"/>
        <v>45501</v>
      </c>
      <c r="D243" s="10">
        <f t="shared" si="32"/>
        <v>1</v>
      </c>
      <c r="E243" s="10">
        <f t="shared" si="35"/>
        <v>0</v>
      </c>
      <c r="F243" s="9">
        <f t="shared" si="36"/>
        <v>-197884.78510199999</v>
      </c>
      <c r="G243" s="9">
        <f t="shared" si="33"/>
        <v>1233.810356826802</v>
      </c>
      <c r="H243" s="9">
        <f t="shared" si="37"/>
        <v>2333.1702740000001</v>
      </c>
      <c r="I243" s="9">
        <f t="shared" si="38"/>
        <v>-1099.359917</v>
      </c>
      <c r="J243" s="9">
        <f t="shared" si="34"/>
        <v>-200217.955376</v>
      </c>
      <c r="K243" s="9">
        <f t="shared" ca="1" si="39"/>
        <v>-23844.435408000023</v>
      </c>
      <c r="L243" s="8"/>
      <c r="M243" s="8"/>
      <c r="N243" s="6"/>
      <c r="O243" s="8"/>
      <c r="P243" s="7"/>
      <c r="Q243" s="6"/>
    </row>
    <row r="244" spans="1:17" x14ac:dyDescent="0.2">
      <c r="A244" s="12">
        <f>IF(J243=0,"",IF(J243="","",IF(Valores_especificados,A243+1,"")))</f>
        <v>225</v>
      </c>
      <c r="B244" s="11">
        <f t="shared" si="30"/>
        <v>45532</v>
      </c>
      <c r="C244" s="11">
        <f t="shared" si="31"/>
        <v>45532</v>
      </c>
      <c r="D244" s="10" t="str">
        <f t="shared" si="32"/>
        <v/>
      </c>
      <c r="E244" s="10">
        <f t="shared" si="35"/>
        <v>29</v>
      </c>
      <c r="F244" s="9">
        <f t="shared" si="36"/>
        <v>-200217.955376</v>
      </c>
      <c r="G244" s="9">
        <f t="shared" si="33"/>
        <v>1233.810356826802</v>
      </c>
      <c r="H244" s="9">
        <f t="shared" si="37"/>
        <v>2346.1323309999998</v>
      </c>
      <c r="I244" s="9">
        <f t="shared" si="38"/>
        <v>-1112.321974</v>
      </c>
      <c r="J244" s="9">
        <f t="shared" si="34"/>
        <v>-202564.087707</v>
      </c>
      <c r="K244" s="9">
        <f t="shared" ca="1" si="39"/>
        <v>-24956.757382000022</v>
      </c>
      <c r="L244" s="8"/>
      <c r="M244" s="8"/>
      <c r="N244" s="6"/>
      <c r="O244" s="8"/>
      <c r="P244" s="7"/>
      <c r="Q244" s="6"/>
    </row>
    <row r="245" spans="1:17" x14ac:dyDescent="0.2">
      <c r="A245" s="12">
        <f>IF(J244=0,"",IF(J244="","",IF(Valores_especificados,A244+1,"")))</f>
        <v>226</v>
      </c>
      <c r="B245" s="11">
        <f t="shared" si="30"/>
        <v>45532</v>
      </c>
      <c r="C245" s="11">
        <f t="shared" si="31"/>
        <v>45532</v>
      </c>
      <c r="D245" s="10" t="str">
        <f t="shared" si="32"/>
        <v/>
      </c>
      <c r="E245" s="10">
        <f t="shared" si="35"/>
        <v>0</v>
      </c>
      <c r="F245" s="9">
        <f t="shared" si="36"/>
        <v>-202564.087707</v>
      </c>
      <c r="G245" s="9">
        <f t="shared" si="33"/>
        <v>1233.810356826802</v>
      </c>
      <c r="H245" s="9">
        <f t="shared" si="37"/>
        <v>2359.1664000000001</v>
      </c>
      <c r="I245" s="9">
        <f t="shared" si="38"/>
        <v>-1125.356043</v>
      </c>
      <c r="J245" s="9">
        <f t="shared" si="34"/>
        <v>-204923.25410699999</v>
      </c>
      <c r="K245" s="9">
        <f t="shared" ca="1" si="39"/>
        <v>-26082.113425000021</v>
      </c>
      <c r="L245" s="8"/>
      <c r="M245" s="8"/>
      <c r="N245" s="6"/>
      <c r="O245" s="8"/>
      <c r="P245" s="7"/>
      <c r="Q245" s="6"/>
    </row>
    <row r="246" spans="1:17" x14ac:dyDescent="0.2">
      <c r="A246" s="12">
        <f>IF(J245=0,"",IF(J245="","",IF(Valores_especificados,A245+1,"")))</f>
        <v>227</v>
      </c>
      <c r="B246" s="11">
        <f t="shared" si="30"/>
        <v>45532</v>
      </c>
      <c r="C246" s="11">
        <f t="shared" si="31"/>
        <v>45532</v>
      </c>
      <c r="D246" s="10" t="str">
        <f t="shared" si="32"/>
        <v/>
      </c>
      <c r="E246" s="10">
        <f t="shared" si="35"/>
        <v>0</v>
      </c>
      <c r="F246" s="9">
        <f t="shared" si="36"/>
        <v>-204923.25410699999</v>
      </c>
      <c r="G246" s="9">
        <f t="shared" si="33"/>
        <v>1233.810356826802</v>
      </c>
      <c r="H246" s="9">
        <f t="shared" si="37"/>
        <v>2372.27288</v>
      </c>
      <c r="I246" s="9">
        <f t="shared" si="38"/>
        <v>-1138.4625229999999</v>
      </c>
      <c r="J246" s="9">
        <f t="shared" si="34"/>
        <v>-207295.52698699999</v>
      </c>
      <c r="K246" s="9">
        <f t="shared" ca="1" si="39"/>
        <v>-27220.57594800002</v>
      </c>
      <c r="L246" s="8"/>
      <c r="M246" s="8"/>
      <c r="N246" s="6"/>
      <c r="O246" s="8"/>
      <c r="P246" s="7"/>
      <c r="Q246" s="6"/>
    </row>
    <row r="247" spans="1:17" x14ac:dyDescent="0.2">
      <c r="A247" s="12">
        <f>IF(J246=0,"",IF(J246="","",IF(Valores_especificados,A246+1,"")))</f>
        <v>228</v>
      </c>
      <c r="B247" s="11">
        <f t="shared" si="30"/>
        <v>45563</v>
      </c>
      <c r="C247" s="11">
        <f t="shared" si="31"/>
        <v>45563</v>
      </c>
      <c r="D247" s="10" t="str">
        <f t="shared" si="32"/>
        <v/>
      </c>
      <c r="E247" s="10">
        <f t="shared" si="35"/>
        <v>30</v>
      </c>
      <c r="F247" s="9">
        <f t="shared" si="36"/>
        <v>-207295.52698699999</v>
      </c>
      <c r="G247" s="9">
        <f t="shared" si="33"/>
        <v>1233.810356826802</v>
      </c>
      <c r="H247" s="9">
        <f t="shared" si="37"/>
        <v>2385.452174</v>
      </c>
      <c r="I247" s="9">
        <f t="shared" si="38"/>
        <v>-1151.6418169999999</v>
      </c>
      <c r="J247" s="9">
        <f t="shared" si="34"/>
        <v>-209680.979161</v>
      </c>
      <c r="K247" s="9">
        <f t="shared" ca="1" si="39"/>
        <v>-28372.217765000019</v>
      </c>
      <c r="L247" s="8"/>
      <c r="M247" s="8"/>
      <c r="N247" s="6"/>
      <c r="O247" s="8"/>
      <c r="P247" s="7"/>
      <c r="Q247" s="6"/>
    </row>
    <row r="248" spans="1:17" x14ac:dyDescent="0.2">
      <c r="A248" s="12">
        <f>IF(J247=0,"",IF(J247="","",IF(Valores_especificados,A247+1,"")))</f>
        <v>229</v>
      </c>
      <c r="B248" s="11">
        <f t="shared" si="30"/>
        <v>45563</v>
      </c>
      <c r="C248" s="11">
        <f t="shared" si="31"/>
        <v>45563</v>
      </c>
      <c r="D248" s="10" t="str">
        <f t="shared" si="32"/>
        <v/>
      </c>
      <c r="E248" s="10">
        <f t="shared" si="35"/>
        <v>0</v>
      </c>
      <c r="F248" s="9">
        <f t="shared" si="36"/>
        <v>-209680.979161</v>
      </c>
      <c r="G248" s="9">
        <f t="shared" si="33"/>
        <v>1233.810356826802</v>
      </c>
      <c r="H248" s="9">
        <f t="shared" si="37"/>
        <v>2398.704686</v>
      </c>
      <c r="I248" s="9">
        <f t="shared" si="38"/>
        <v>-1164.894329</v>
      </c>
      <c r="J248" s="9">
        <f t="shared" si="34"/>
        <v>-212079.68384700001</v>
      </c>
      <c r="K248" s="9">
        <f t="shared" ca="1" si="39"/>
        <v>-29537.112094000018</v>
      </c>
      <c r="L248" s="8"/>
      <c r="M248" s="8"/>
      <c r="N248" s="6"/>
      <c r="O248" s="8"/>
      <c r="P248" s="7"/>
      <c r="Q248" s="6"/>
    </row>
    <row r="249" spans="1:17" x14ac:dyDescent="0.2">
      <c r="A249" s="12">
        <f>IF(J248=0,"",IF(J248="","",IF(Valores_especificados,A248+1,"")))</f>
        <v>230</v>
      </c>
      <c r="B249" s="11">
        <f t="shared" si="30"/>
        <v>45563</v>
      </c>
      <c r="C249" s="11">
        <f t="shared" si="31"/>
        <v>45563</v>
      </c>
      <c r="D249" s="10" t="str">
        <f t="shared" si="32"/>
        <v/>
      </c>
      <c r="E249" s="10">
        <f t="shared" si="35"/>
        <v>0</v>
      </c>
      <c r="F249" s="9">
        <f t="shared" si="36"/>
        <v>-212079.68384700001</v>
      </c>
      <c r="G249" s="9">
        <f t="shared" si="33"/>
        <v>1233.810356826802</v>
      </c>
      <c r="H249" s="9">
        <f t="shared" si="37"/>
        <v>2412.0308230000001</v>
      </c>
      <c r="I249" s="9">
        <f t="shared" si="38"/>
        <v>-1178.220466</v>
      </c>
      <c r="J249" s="9">
        <f t="shared" si="34"/>
        <v>-214491.71466999999</v>
      </c>
      <c r="K249" s="9">
        <f t="shared" ca="1" si="39"/>
        <v>-30715.332560000017</v>
      </c>
      <c r="L249" s="8"/>
      <c r="M249" s="8"/>
      <c r="N249" s="6"/>
      <c r="O249" s="8"/>
      <c r="P249" s="7"/>
      <c r="Q249" s="6"/>
    </row>
    <row r="250" spans="1:17" x14ac:dyDescent="0.2">
      <c r="A250" s="12">
        <f>IF(J249=0,"",IF(J249="","",IF(Valores_especificados,A249+1,"")))</f>
        <v>231</v>
      </c>
      <c r="B250" s="11">
        <f t="shared" si="30"/>
        <v>45593</v>
      </c>
      <c r="C250" s="11">
        <f t="shared" si="31"/>
        <v>45593</v>
      </c>
      <c r="D250" s="10" t="str">
        <f t="shared" si="32"/>
        <v/>
      </c>
      <c r="E250" s="10">
        <f t="shared" si="35"/>
        <v>30</v>
      </c>
      <c r="F250" s="9">
        <f t="shared" si="36"/>
        <v>-214491.71466999999</v>
      </c>
      <c r="G250" s="9">
        <f t="shared" si="33"/>
        <v>1233.810356826802</v>
      </c>
      <c r="H250" s="9">
        <f t="shared" si="37"/>
        <v>2425.4309939999998</v>
      </c>
      <c r="I250" s="9">
        <f t="shared" si="38"/>
        <v>-1191.620637</v>
      </c>
      <c r="J250" s="9">
        <f t="shared" si="34"/>
        <v>-216917.14566400001</v>
      </c>
      <c r="K250" s="9">
        <f t="shared" ca="1" si="39"/>
        <v>-31906.953197000017</v>
      </c>
      <c r="L250" s="8"/>
      <c r="M250" s="8"/>
      <c r="N250" s="6"/>
      <c r="O250" s="8"/>
      <c r="P250" s="7"/>
      <c r="Q250" s="6"/>
    </row>
    <row r="251" spans="1:17" x14ac:dyDescent="0.2">
      <c r="A251" s="12">
        <f>IF(J250=0,"",IF(J250="","",IF(Valores_especificados,A250+1,"")))</f>
        <v>232</v>
      </c>
      <c r="B251" s="11">
        <f t="shared" si="30"/>
        <v>45593</v>
      </c>
      <c r="C251" s="11">
        <f t="shared" si="31"/>
        <v>45593</v>
      </c>
      <c r="D251" s="10" t="str">
        <f t="shared" si="32"/>
        <v/>
      </c>
      <c r="E251" s="10">
        <f t="shared" si="35"/>
        <v>0</v>
      </c>
      <c r="F251" s="9">
        <f t="shared" si="36"/>
        <v>-216917.14566400001</v>
      </c>
      <c r="G251" s="9">
        <f t="shared" si="33"/>
        <v>1233.810356826802</v>
      </c>
      <c r="H251" s="9">
        <f t="shared" si="37"/>
        <v>2438.9056110000001</v>
      </c>
      <c r="I251" s="9">
        <f t="shared" si="38"/>
        <v>-1205.0952540000001</v>
      </c>
      <c r="J251" s="9">
        <f t="shared" si="34"/>
        <v>-219356.05127500001</v>
      </c>
      <c r="K251" s="9">
        <f t="shared" ca="1" si="39"/>
        <v>-33112.048451000017</v>
      </c>
      <c r="L251" s="8"/>
      <c r="M251" s="8"/>
      <c r="N251" s="6"/>
      <c r="O251" s="8"/>
      <c r="P251" s="7"/>
      <c r="Q251" s="6"/>
    </row>
    <row r="252" spans="1:17" x14ac:dyDescent="0.2">
      <c r="A252" s="12">
        <f>IF(J251=0,"",IF(J251="","",IF(Valores_especificados,A251+1,"")))</f>
        <v>233</v>
      </c>
      <c r="B252" s="11">
        <f t="shared" si="30"/>
        <v>45593</v>
      </c>
      <c r="C252" s="11">
        <f t="shared" si="31"/>
        <v>45593</v>
      </c>
      <c r="D252" s="10" t="str">
        <f t="shared" si="32"/>
        <v/>
      </c>
      <c r="E252" s="10">
        <f t="shared" si="35"/>
        <v>0</v>
      </c>
      <c r="F252" s="9">
        <f t="shared" si="36"/>
        <v>-219356.05127500001</v>
      </c>
      <c r="G252" s="9">
        <f t="shared" si="33"/>
        <v>1233.810356826802</v>
      </c>
      <c r="H252" s="9">
        <f t="shared" si="37"/>
        <v>2452.4550859999999</v>
      </c>
      <c r="I252" s="9">
        <f t="shared" si="38"/>
        <v>-1218.6447290000001</v>
      </c>
      <c r="J252" s="9">
        <f t="shared" si="34"/>
        <v>-221808.50636100001</v>
      </c>
      <c r="K252" s="9">
        <f t="shared" ca="1" si="39"/>
        <v>-34330.693180000017</v>
      </c>
      <c r="L252" s="8"/>
      <c r="M252" s="8"/>
      <c r="N252" s="6"/>
      <c r="O252" s="8"/>
      <c r="P252" s="7"/>
      <c r="Q252" s="6"/>
    </row>
    <row r="253" spans="1:17" x14ac:dyDescent="0.2">
      <c r="A253" s="12">
        <f>IF(J252=0,"",IF(J252="","",IF(Valores_especificados,A252+1,"")))</f>
        <v>234</v>
      </c>
      <c r="B253" s="11">
        <f t="shared" si="30"/>
        <v>45624</v>
      </c>
      <c r="C253" s="11">
        <f t="shared" si="31"/>
        <v>45624</v>
      </c>
      <c r="D253" s="10" t="str">
        <f t="shared" si="32"/>
        <v/>
      </c>
      <c r="E253" s="10">
        <f t="shared" si="35"/>
        <v>30</v>
      </c>
      <c r="F253" s="9">
        <f t="shared" si="36"/>
        <v>-221808.50636100001</v>
      </c>
      <c r="G253" s="9">
        <f t="shared" si="33"/>
        <v>1233.810356826802</v>
      </c>
      <c r="H253" s="9">
        <f t="shared" si="37"/>
        <v>2466.0798370000002</v>
      </c>
      <c r="I253" s="9">
        <f t="shared" si="38"/>
        <v>-1232.2694799999999</v>
      </c>
      <c r="J253" s="9">
        <f t="shared" si="34"/>
        <v>-224274.586198</v>
      </c>
      <c r="K253" s="9">
        <f t="shared" ca="1" si="39"/>
        <v>-35562.962660000019</v>
      </c>
      <c r="L253" s="8"/>
      <c r="M253" s="8"/>
      <c r="N253" s="6"/>
      <c r="O253" s="8"/>
      <c r="P253" s="7"/>
      <c r="Q253" s="6"/>
    </row>
    <row r="254" spans="1:17" x14ac:dyDescent="0.2">
      <c r="A254" s="12">
        <f>IF(J253=0,"",IF(J253="","",IF(Valores_especificados,A253+1,"")))</f>
        <v>235</v>
      </c>
      <c r="B254" s="11">
        <f t="shared" si="30"/>
        <v>45624</v>
      </c>
      <c r="C254" s="11">
        <f t="shared" si="31"/>
        <v>45624</v>
      </c>
      <c r="D254" s="10" t="str">
        <f t="shared" si="32"/>
        <v/>
      </c>
      <c r="E254" s="10">
        <f t="shared" si="35"/>
        <v>0</v>
      </c>
      <c r="F254" s="9">
        <f t="shared" si="36"/>
        <v>-224274.586198</v>
      </c>
      <c r="G254" s="9">
        <f t="shared" si="33"/>
        <v>1233.810356826802</v>
      </c>
      <c r="H254" s="9">
        <f t="shared" si="37"/>
        <v>2479.7802799999999</v>
      </c>
      <c r="I254" s="9">
        <f t="shared" si="38"/>
        <v>-1245.9699230000001</v>
      </c>
      <c r="J254" s="9">
        <f t="shared" si="34"/>
        <v>-226754.36647800001</v>
      </c>
      <c r="K254" s="9">
        <f t="shared" ca="1" si="39"/>
        <v>-36808.932583000016</v>
      </c>
      <c r="L254" s="8"/>
      <c r="M254" s="8"/>
      <c r="N254" s="6"/>
      <c r="O254" s="8"/>
      <c r="P254" s="7"/>
      <c r="Q254" s="6"/>
    </row>
    <row r="255" spans="1:17" x14ac:dyDescent="0.2">
      <c r="A255" s="12">
        <f>IF(J254=0,"",IF(J254="","",IF(Valores_especificados,A254+1,"")))</f>
        <v>236</v>
      </c>
      <c r="B255" s="11">
        <f t="shared" si="30"/>
        <v>45624</v>
      </c>
      <c r="C255" s="11">
        <f t="shared" si="31"/>
        <v>45624</v>
      </c>
      <c r="D255" s="10" t="str">
        <f t="shared" si="32"/>
        <v/>
      </c>
      <c r="E255" s="10">
        <f t="shared" si="35"/>
        <v>0</v>
      </c>
      <c r="F255" s="9">
        <f t="shared" si="36"/>
        <v>-226754.36647800001</v>
      </c>
      <c r="G255" s="9">
        <f t="shared" si="33"/>
        <v>1233.810356826802</v>
      </c>
      <c r="H255" s="9">
        <f t="shared" si="37"/>
        <v>2493.5568370000001</v>
      </c>
      <c r="I255" s="9">
        <f t="shared" si="38"/>
        <v>-1259.74648</v>
      </c>
      <c r="J255" s="9">
        <f t="shared" si="34"/>
        <v>-229247.92331499999</v>
      </c>
      <c r="K255" s="9">
        <f t="shared" ca="1" si="39"/>
        <v>-38068.679063000018</v>
      </c>
      <c r="L255" s="8"/>
      <c r="M255" s="8"/>
      <c r="N255" s="6"/>
      <c r="O255" s="8"/>
      <c r="P255" s="7"/>
      <c r="Q255" s="6"/>
    </row>
    <row r="256" spans="1:17" x14ac:dyDescent="0.2">
      <c r="A256" s="12">
        <f>IF(J255=0,"",IF(J255="","",IF(Valores_especificados,A255+1,"")))</f>
        <v>237</v>
      </c>
      <c r="B256" s="11">
        <f t="shared" si="30"/>
        <v>45654</v>
      </c>
      <c r="C256" s="11">
        <f t="shared" si="31"/>
        <v>45654</v>
      </c>
      <c r="D256" s="10" t="str">
        <f t="shared" si="32"/>
        <v/>
      </c>
      <c r="E256" s="10">
        <f t="shared" si="35"/>
        <v>30</v>
      </c>
      <c r="F256" s="9">
        <f t="shared" si="36"/>
        <v>-229247.92331499999</v>
      </c>
      <c r="G256" s="9">
        <f t="shared" si="33"/>
        <v>1233.810356826802</v>
      </c>
      <c r="H256" s="9">
        <f t="shared" si="37"/>
        <v>2507.4099310000001</v>
      </c>
      <c r="I256" s="9">
        <f t="shared" si="38"/>
        <v>-1273.5995740000001</v>
      </c>
      <c r="J256" s="9">
        <f t="shared" si="34"/>
        <v>-231755.33324599999</v>
      </c>
      <c r="K256" s="9">
        <f t="shared" ca="1" si="39"/>
        <v>-39342.278637000018</v>
      </c>
      <c r="L256" s="8"/>
      <c r="M256" s="8"/>
      <c r="N256" s="6"/>
      <c r="O256" s="8"/>
      <c r="P256" s="7"/>
      <c r="Q256" s="6"/>
    </row>
    <row r="257" spans="1:17" x14ac:dyDescent="0.2">
      <c r="A257" s="12">
        <f>IF(J256=0,"",IF(J256="","",IF(Valores_especificados,A256+1,"")))</f>
        <v>238</v>
      </c>
      <c r="B257" s="11">
        <f t="shared" si="30"/>
        <v>45654</v>
      </c>
      <c r="C257" s="11">
        <f t="shared" si="31"/>
        <v>45654</v>
      </c>
      <c r="D257" s="10" t="str">
        <f t="shared" si="32"/>
        <v/>
      </c>
      <c r="E257" s="10">
        <f t="shared" si="35"/>
        <v>0</v>
      </c>
      <c r="F257" s="9">
        <f t="shared" si="36"/>
        <v>-231755.33324599999</v>
      </c>
      <c r="G257" s="9">
        <f t="shared" si="33"/>
        <v>1233.810356826802</v>
      </c>
      <c r="H257" s="9">
        <f t="shared" si="37"/>
        <v>2521.339986</v>
      </c>
      <c r="I257" s="9">
        <f t="shared" si="38"/>
        <v>-1287.5296290000001</v>
      </c>
      <c r="J257" s="9">
        <f t="shared" si="34"/>
        <v>-234276.673232</v>
      </c>
      <c r="K257" s="9">
        <f t="shared" ca="1" si="39"/>
        <v>-40629.808266000015</v>
      </c>
      <c r="L257" s="8"/>
      <c r="M257" s="8"/>
      <c r="N257" s="6"/>
      <c r="O257" s="8"/>
      <c r="P257" s="7"/>
      <c r="Q257" s="6"/>
    </row>
    <row r="258" spans="1:17" x14ac:dyDescent="0.2">
      <c r="A258" s="12">
        <f>IF(J257=0,"",IF(J257="","",IF(Valores_especificados,A257+1,"")))</f>
        <v>239</v>
      </c>
      <c r="B258" s="11">
        <f t="shared" si="30"/>
        <v>45654</v>
      </c>
      <c r="C258" s="11">
        <f t="shared" si="31"/>
        <v>45654</v>
      </c>
      <c r="D258" s="10" t="str">
        <f t="shared" si="32"/>
        <v/>
      </c>
      <c r="E258" s="10">
        <f t="shared" si="35"/>
        <v>0</v>
      </c>
      <c r="F258" s="9">
        <f t="shared" si="36"/>
        <v>-234276.673232</v>
      </c>
      <c r="G258" s="9">
        <f t="shared" si="33"/>
        <v>1233.810356826802</v>
      </c>
      <c r="H258" s="9">
        <f t="shared" si="37"/>
        <v>2535.3474310000001</v>
      </c>
      <c r="I258" s="9">
        <f t="shared" si="38"/>
        <v>-1301.5370740000001</v>
      </c>
      <c r="J258" s="9">
        <f t="shared" si="34"/>
        <v>-236812.020663</v>
      </c>
      <c r="K258" s="9">
        <f t="shared" ca="1" si="39"/>
        <v>-41931.345340000014</v>
      </c>
      <c r="L258" s="8"/>
      <c r="M258" s="8"/>
      <c r="N258" s="6"/>
      <c r="O258" s="8"/>
      <c r="P258" s="7"/>
      <c r="Q258" s="6"/>
    </row>
    <row r="259" spans="1:17" x14ac:dyDescent="0.2">
      <c r="A259" s="12">
        <f>IF(J258=0,"",IF(J258="","",IF(Valores_especificados,A258+1,"")))</f>
        <v>240</v>
      </c>
      <c r="B259" s="11">
        <f t="shared" si="30"/>
        <v>45685</v>
      </c>
      <c r="C259" s="11">
        <f t="shared" si="31"/>
        <v>45685</v>
      </c>
      <c r="D259" s="10" t="str">
        <f t="shared" si="32"/>
        <v/>
      </c>
      <c r="E259" s="10">
        <f t="shared" si="35"/>
        <v>30</v>
      </c>
      <c r="F259" s="9">
        <f t="shared" si="36"/>
        <v>-236812.020663</v>
      </c>
      <c r="G259" s="9">
        <f t="shared" si="33"/>
        <v>1233.810356826802</v>
      </c>
      <c r="H259" s="9">
        <f t="shared" si="37"/>
        <v>2549.4326940000001</v>
      </c>
      <c r="I259" s="9">
        <f t="shared" si="38"/>
        <v>-1315.622337</v>
      </c>
      <c r="J259" s="9">
        <f t="shared" si="34"/>
        <v>-239361.45335699999</v>
      </c>
      <c r="K259" s="9">
        <f t="shared" ca="1" si="39"/>
        <v>-43246.967677000015</v>
      </c>
      <c r="L259" s="8"/>
      <c r="M259" s="8"/>
      <c r="N259" s="6"/>
      <c r="O259" s="8"/>
      <c r="P259" s="7"/>
      <c r="Q259" s="6"/>
    </row>
    <row r="260" spans="1:17" x14ac:dyDescent="0.2">
      <c r="A260" s="12">
        <f>IF(J259=0,"",IF(J259="","",IF(Valores_especificados,A259+1,"")))</f>
        <v>241</v>
      </c>
      <c r="B260" s="11">
        <f t="shared" si="30"/>
        <v>45685</v>
      </c>
      <c r="C260" s="11">
        <f t="shared" si="31"/>
        <v>45685</v>
      </c>
      <c r="D260" s="10" t="str">
        <f t="shared" si="32"/>
        <v/>
      </c>
      <c r="E260" s="10">
        <f t="shared" si="35"/>
        <v>0</v>
      </c>
      <c r="F260" s="9">
        <f t="shared" si="36"/>
        <v>-239361.45335699999</v>
      </c>
      <c r="G260" s="9">
        <f t="shared" si="33"/>
        <v>1233.810356826802</v>
      </c>
      <c r="H260" s="9">
        <f t="shared" si="37"/>
        <v>2563.5962089999998</v>
      </c>
      <c r="I260" s="9">
        <f t="shared" si="38"/>
        <v>-1329.785852</v>
      </c>
      <c r="J260" s="9">
        <f t="shared" si="34"/>
        <v>-241925.049566</v>
      </c>
      <c r="K260" s="9">
        <f t="shared" ca="1" si="39"/>
        <v>-44576.753529000016</v>
      </c>
      <c r="L260" s="8"/>
      <c r="M260" s="8"/>
      <c r="N260" s="6"/>
      <c r="O260" s="8"/>
      <c r="P260" s="7"/>
      <c r="Q260" s="6"/>
    </row>
    <row r="261" spans="1:17" x14ac:dyDescent="0.2">
      <c r="A261" s="12">
        <f>IF(J260=0,"",IF(J260="","",IF(Valores_especificados,A260+1,"")))</f>
        <v>242</v>
      </c>
      <c r="B261" s="11">
        <f t="shared" si="30"/>
        <v>45685</v>
      </c>
      <c r="C261" s="11">
        <f t="shared" si="31"/>
        <v>45685</v>
      </c>
      <c r="D261" s="10" t="str">
        <f t="shared" si="32"/>
        <v/>
      </c>
      <c r="E261" s="10">
        <f t="shared" si="35"/>
        <v>0</v>
      </c>
      <c r="F261" s="9">
        <f t="shared" si="36"/>
        <v>-241925.049566</v>
      </c>
      <c r="G261" s="9">
        <f t="shared" si="33"/>
        <v>1233.810356826802</v>
      </c>
      <c r="H261" s="9">
        <f t="shared" si="37"/>
        <v>2577.8384099999998</v>
      </c>
      <c r="I261" s="9">
        <f t="shared" si="38"/>
        <v>-1344.028053</v>
      </c>
      <c r="J261" s="9">
        <f t="shared" si="34"/>
        <v>-244502.887976</v>
      </c>
      <c r="K261" s="9">
        <f t="shared" ca="1" si="39"/>
        <v>-45920.781582000018</v>
      </c>
      <c r="L261" s="8"/>
      <c r="M261" s="8"/>
      <c r="N261" s="6"/>
      <c r="O261" s="8"/>
      <c r="P261" s="7"/>
      <c r="Q261" s="6"/>
    </row>
    <row r="262" spans="1:17" x14ac:dyDescent="0.2">
      <c r="A262" s="12">
        <f>IF(J261=0,"",IF(J261="","",IF(Valores_especificados,A261+1,"")))</f>
        <v>243</v>
      </c>
      <c r="B262" s="11">
        <f t="shared" si="30"/>
        <v>45716</v>
      </c>
      <c r="C262" s="11">
        <f t="shared" si="31"/>
        <v>45716</v>
      </c>
      <c r="D262" s="10" t="str">
        <f t="shared" si="32"/>
        <v/>
      </c>
      <c r="E262" s="10">
        <f t="shared" si="35"/>
        <v>30</v>
      </c>
      <c r="F262" s="9">
        <f t="shared" si="36"/>
        <v>-244502.887976</v>
      </c>
      <c r="G262" s="9">
        <f t="shared" si="33"/>
        <v>1233.810356826802</v>
      </c>
      <c r="H262" s="9">
        <f t="shared" si="37"/>
        <v>2592.1597350000002</v>
      </c>
      <c r="I262" s="9">
        <f t="shared" si="38"/>
        <v>-1358.3493779999999</v>
      </c>
      <c r="J262" s="9">
        <f t="shared" si="34"/>
        <v>-247095.04771099999</v>
      </c>
      <c r="K262" s="9">
        <f t="shared" ca="1" si="39"/>
        <v>-47279.130960000017</v>
      </c>
      <c r="L262" s="8"/>
      <c r="M262" s="8"/>
      <c r="N262" s="6"/>
      <c r="O262" s="8"/>
      <c r="P262" s="7"/>
      <c r="Q262" s="6"/>
    </row>
    <row r="263" spans="1:17" x14ac:dyDescent="0.2">
      <c r="A263" s="12">
        <f>IF(J262=0,"",IF(J262="","",IF(Valores_especificados,A262+1,"")))</f>
        <v>244</v>
      </c>
      <c r="B263" s="11">
        <f t="shared" si="30"/>
        <v>45716</v>
      </c>
      <c r="C263" s="11">
        <f t="shared" si="31"/>
        <v>45716</v>
      </c>
      <c r="D263" s="10" t="str">
        <f t="shared" si="32"/>
        <v/>
      </c>
      <c r="E263" s="10">
        <f t="shared" si="35"/>
        <v>0</v>
      </c>
      <c r="F263" s="9">
        <f t="shared" si="36"/>
        <v>-247095.04771099999</v>
      </c>
      <c r="G263" s="9">
        <f t="shared" si="33"/>
        <v>1233.810356826802</v>
      </c>
      <c r="H263" s="9">
        <f t="shared" si="37"/>
        <v>2606.560622</v>
      </c>
      <c r="I263" s="9">
        <f t="shared" si="38"/>
        <v>-1372.7502649999999</v>
      </c>
      <c r="J263" s="9">
        <f t="shared" si="34"/>
        <v>-249701.60833300001</v>
      </c>
      <c r="K263" s="9">
        <f t="shared" ca="1" si="39"/>
        <v>-48651.881225000019</v>
      </c>
      <c r="L263" s="8"/>
      <c r="M263" s="8"/>
      <c r="N263" s="6"/>
      <c r="O263" s="8"/>
      <c r="P263" s="7"/>
      <c r="Q263" s="6"/>
    </row>
    <row r="264" spans="1:17" x14ac:dyDescent="0.2">
      <c r="A264" s="12">
        <f>IF(J263=0,"",IF(J263="","",IF(Valores_especificados,A263+1,"")))</f>
        <v>245</v>
      </c>
      <c r="B264" s="11">
        <f t="shared" si="30"/>
        <v>45716</v>
      </c>
      <c r="C264" s="11">
        <f t="shared" si="31"/>
        <v>45716</v>
      </c>
      <c r="D264" s="10" t="str">
        <f t="shared" si="32"/>
        <v/>
      </c>
      <c r="E264" s="10">
        <f t="shared" si="35"/>
        <v>0</v>
      </c>
      <c r="F264" s="9">
        <f t="shared" si="36"/>
        <v>-249701.60833300001</v>
      </c>
      <c r="G264" s="9">
        <f t="shared" si="33"/>
        <v>1233.810356826802</v>
      </c>
      <c r="H264" s="9">
        <f t="shared" si="37"/>
        <v>2621.041514</v>
      </c>
      <c r="I264" s="9">
        <f t="shared" si="38"/>
        <v>-1387.2311569999999</v>
      </c>
      <c r="J264" s="9">
        <f t="shared" si="34"/>
        <v>-252322.64984699999</v>
      </c>
      <c r="K264" s="9">
        <f t="shared" ca="1" si="39"/>
        <v>-50039.112382000021</v>
      </c>
      <c r="L264" s="8"/>
      <c r="M264" s="8"/>
      <c r="N264" s="6"/>
      <c r="O264" s="8"/>
      <c r="P264" s="7"/>
      <c r="Q264" s="6"/>
    </row>
    <row r="265" spans="1:17" x14ac:dyDescent="0.2">
      <c r="A265" s="12">
        <f>IF(J264=0,"",IF(J264="","",IF(Valores_especificados,A264+1,"")))</f>
        <v>246</v>
      </c>
      <c r="B265" s="11">
        <f t="shared" si="30"/>
        <v>45744</v>
      </c>
      <c r="C265" s="11">
        <f t="shared" si="31"/>
        <v>45744</v>
      </c>
      <c r="D265" s="10" t="str">
        <f t="shared" si="32"/>
        <v/>
      </c>
      <c r="E265" s="10">
        <f t="shared" si="35"/>
        <v>30</v>
      </c>
      <c r="F265" s="9">
        <f t="shared" si="36"/>
        <v>-252322.64984699999</v>
      </c>
      <c r="G265" s="9">
        <f t="shared" si="33"/>
        <v>1233.810356826802</v>
      </c>
      <c r="H265" s="9">
        <f t="shared" si="37"/>
        <v>2635.602856</v>
      </c>
      <c r="I265" s="9">
        <f t="shared" si="38"/>
        <v>-1401.7924989999999</v>
      </c>
      <c r="J265" s="9">
        <f t="shared" si="34"/>
        <v>-254958.25270300001</v>
      </c>
      <c r="K265" s="9">
        <f t="shared" ca="1" si="39"/>
        <v>-51440.904881000024</v>
      </c>
      <c r="L265" s="8"/>
      <c r="M265" s="8"/>
      <c r="N265" s="6"/>
      <c r="O265" s="8"/>
      <c r="P265" s="7"/>
      <c r="Q265" s="6"/>
    </row>
    <row r="266" spans="1:17" x14ac:dyDescent="0.2">
      <c r="A266" s="12">
        <f>IF(J265=0,"",IF(J265="","",IF(Valores_especificados,A265+1,"")))</f>
        <v>247</v>
      </c>
      <c r="B266" s="11">
        <f t="shared" si="30"/>
        <v>45744</v>
      </c>
      <c r="C266" s="11">
        <f t="shared" si="31"/>
        <v>45744</v>
      </c>
      <c r="D266" s="10" t="str">
        <f t="shared" si="32"/>
        <v/>
      </c>
      <c r="E266" s="10">
        <f t="shared" si="35"/>
        <v>0</v>
      </c>
      <c r="F266" s="9">
        <f t="shared" si="36"/>
        <v>-254958.25270300001</v>
      </c>
      <c r="G266" s="9">
        <f t="shared" si="33"/>
        <v>1233.810356826802</v>
      </c>
      <c r="H266" s="9">
        <f t="shared" si="37"/>
        <v>2650.2450939999999</v>
      </c>
      <c r="I266" s="9">
        <f t="shared" si="38"/>
        <v>-1416.434737</v>
      </c>
      <c r="J266" s="9">
        <f t="shared" si="34"/>
        <v>-257608.49779699999</v>
      </c>
      <c r="K266" s="9">
        <f t="shared" ca="1" si="39"/>
        <v>-52857.339618000027</v>
      </c>
      <c r="L266" s="8"/>
      <c r="M266" s="8"/>
      <c r="N266" s="6"/>
      <c r="O266" s="8"/>
      <c r="P266" s="7"/>
      <c r="Q266" s="6"/>
    </row>
    <row r="267" spans="1:17" x14ac:dyDescent="0.2">
      <c r="A267" s="12">
        <f>IF(J266=0,"",IF(J266="","",IF(Valores_especificados,A266+1,"")))</f>
        <v>248</v>
      </c>
      <c r="B267" s="11">
        <f t="shared" si="30"/>
        <v>45744</v>
      </c>
      <c r="C267" s="11">
        <f t="shared" si="31"/>
        <v>45744</v>
      </c>
      <c r="D267" s="10" t="str">
        <f t="shared" si="32"/>
        <v/>
      </c>
      <c r="E267" s="10">
        <f t="shared" si="35"/>
        <v>0</v>
      </c>
      <c r="F267" s="9">
        <f t="shared" si="36"/>
        <v>-257608.49779699999</v>
      </c>
      <c r="G267" s="9">
        <f t="shared" si="33"/>
        <v>1233.810356826802</v>
      </c>
      <c r="H267" s="9">
        <f t="shared" si="37"/>
        <v>2664.9686780000002</v>
      </c>
      <c r="I267" s="9">
        <f t="shared" si="38"/>
        <v>-1431.1583209999999</v>
      </c>
      <c r="J267" s="9">
        <f t="shared" si="34"/>
        <v>-260273.46647499999</v>
      </c>
      <c r="K267" s="9">
        <f t="shared" ca="1" si="39"/>
        <v>-54288.49793900003</v>
      </c>
      <c r="L267" s="8"/>
      <c r="M267" s="8"/>
      <c r="N267" s="6"/>
      <c r="O267" s="8"/>
      <c r="P267" s="7"/>
      <c r="Q267" s="6"/>
    </row>
    <row r="268" spans="1:17" x14ac:dyDescent="0.2">
      <c r="A268" s="12">
        <f>IF(J267=0,"",IF(J267="","",IF(Valores_especificados,A267+1,"")))</f>
        <v>249</v>
      </c>
      <c r="B268" s="11">
        <f t="shared" si="30"/>
        <v>45775</v>
      </c>
      <c r="C268" s="11">
        <f t="shared" si="31"/>
        <v>45775</v>
      </c>
      <c r="D268" s="10" t="str">
        <f t="shared" si="32"/>
        <v/>
      </c>
      <c r="E268" s="10">
        <f t="shared" si="35"/>
        <v>30</v>
      </c>
      <c r="F268" s="9">
        <f t="shared" si="36"/>
        <v>-260273.46647499999</v>
      </c>
      <c r="G268" s="9">
        <f t="shared" si="33"/>
        <v>1233.810356826802</v>
      </c>
      <c r="H268" s="9">
        <f t="shared" si="37"/>
        <v>2679.7740600000002</v>
      </c>
      <c r="I268" s="9">
        <f t="shared" si="38"/>
        <v>-1445.9637029999999</v>
      </c>
      <c r="J268" s="9">
        <f t="shared" si="34"/>
        <v>-262953.24053499999</v>
      </c>
      <c r="K268" s="9">
        <f t="shared" ca="1" si="39"/>
        <v>-55734.461642000031</v>
      </c>
      <c r="L268" s="8"/>
      <c r="M268" s="8"/>
      <c r="N268" s="6"/>
      <c r="O268" s="8"/>
      <c r="P268" s="7"/>
      <c r="Q268" s="6"/>
    </row>
    <row r="269" spans="1:17" x14ac:dyDescent="0.2">
      <c r="A269" s="12">
        <f>IF(J268=0,"",IF(J268="","",IF(Valores_especificados,A268+1,"")))</f>
        <v>250</v>
      </c>
      <c r="B269" s="11">
        <f t="shared" si="30"/>
        <v>45775</v>
      </c>
      <c r="C269" s="11">
        <f t="shared" si="31"/>
        <v>45775</v>
      </c>
      <c r="D269" s="10" t="str">
        <f t="shared" si="32"/>
        <v/>
      </c>
      <c r="E269" s="10">
        <f t="shared" si="35"/>
        <v>0</v>
      </c>
      <c r="F269" s="9">
        <f t="shared" si="36"/>
        <v>-262953.24053499999</v>
      </c>
      <c r="G269" s="9">
        <f t="shared" si="33"/>
        <v>1233.810356826802</v>
      </c>
      <c r="H269" s="9">
        <f t="shared" si="37"/>
        <v>2694.661693</v>
      </c>
      <c r="I269" s="9">
        <f t="shared" si="38"/>
        <v>-1460.8513359999999</v>
      </c>
      <c r="J269" s="9">
        <f t="shared" si="34"/>
        <v>-265647.90222799999</v>
      </c>
      <c r="K269" s="9">
        <f t="shared" ca="1" si="39"/>
        <v>-57195.312978000031</v>
      </c>
      <c r="L269" s="8"/>
      <c r="M269" s="8"/>
      <c r="N269" s="6"/>
      <c r="O269" s="8"/>
      <c r="P269" s="7"/>
      <c r="Q269" s="6"/>
    </row>
    <row r="270" spans="1:17" x14ac:dyDescent="0.2">
      <c r="A270" s="12">
        <f>IF(J269=0,"",IF(J269="","",IF(Valores_especificados,A269+1,"")))</f>
        <v>251</v>
      </c>
      <c r="B270" s="11">
        <f t="shared" si="30"/>
        <v>45775</v>
      </c>
      <c r="C270" s="11">
        <f t="shared" si="31"/>
        <v>45775</v>
      </c>
      <c r="D270" s="10" t="str">
        <f t="shared" si="32"/>
        <v/>
      </c>
      <c r="E270" s="10">
        <f t="shared" si="35"/>
        <v>0</v>
      </c>
      <c r="F270" s="9">
        <f t="shared" si="36"/>
        <v>-265647.90222799999</v>
      </c>
      <c r="G270" s="9">
        <f t="shared" si="33"/>
        <v>1233.810356826802</v>
      </c>
      <c r="H270" s="9">
        <f t="shared" si="37"/>
        <v>2709.632036</v>
      </c>
      <c r="I270" s="9">
        <f t="shared" si="38"/>
        <v>-1475.8216789999999</v>
      </c>
      <c r="J270" s="9">
        <f t="shared" si="34"/>
        <v>-268357.53426400002</v>
      </c>
      <c r="K270" s="9">
        <f t="shared" ca="1" si="39"/>
        <v>-58671.134657000031</v>
      </c>
      <c r="L270" s="8"/>
      <c r="M270" s="8"/>
      <c r="N270" s="6"/>
      <c r="O270" s="8"/>
      <c r="P270" s="7"/>
      <c r="Q270" s="6"/>
    </row>
    <row r="271" spans="1:17" x14ac:dyDescent="0.2">
      <c r="A271" s="12">
        <f>IF(J270=0,"",IF(J270="","",IF(Valores_especificados,A270+1,"")))</f>
        <v>252</v>
      </c>
      <c r="B271" s="11">
        <f t="shared" si="30"/>
        <v>45805</v>
      </c>
      <c r="C271" s="11">
        <f t="shared" si="31"/>
        <v>45805</v>
      </c>
      <c r="D271" s="10" t="str">
        <f t="shared" si="32"/>
        <v/>
      </c>
      <c r="E271" s="10">
        <f t="shared" si="35"/>
        <v>30</v>
      </c>
      <c r="F271" s="9">
        <f t="shared" si="36"/>
        <v>-268357.53426400002</v>
      </c>
      <c r="G271" s="9">
        <f t="shared" si="33"/>
        <v>1233.810356826802</v>
      </c>
      <c r="H271" s="9">
        <f t="shared" si="37"/>
        <v>2724.685547</v>
      </c>
      <c r="I271" s="9">
        <f t="shared" si="38"/>
        <v>-1490.87519</v>
      </c>
      <c r="J271" s="9">
        <f t="shared" si="34"/>
        <v>-271082.21981099999</v>
      </c>
      <c r="K271" s="9">
        <f t="shared" ca="1" si="39"/>
        <v>-60162.00984700003</v>
      </c>
      <c r="L271" s="8"/>
      <c r="M271" s="8"/>
      <c r="N271" s="6"/>
      <c r="O271" s="8"/>
      <c r="P271" s="7"/>
      <c r="Q271" s="6"/>
    </row>
    <row r="272" spans="1:17" x14ac:dyDescent="0.2">
      <c r="A272" s="12">
        <f>IF(J271=0,"",IF(J271="","",IF(Valores_especificados,A271+1,"")))</f>
        <v>253</v>
      </c>
      <c r="B272" s="11">
        <f t="shared" si="30"/>
        <v>45805</v>
      </c>
      <c r="C272" s="11">
        <f t="shared" si="31"/>
        <v>45805</v>
      </c>
      <c r="D272" s="10" t="str">
        <f t="shared" si="32"/>
        <v/>
      </c>
      <c r="E272" s="10">
        <f t="shared" si="35"/>
        <v>0</v>
      </c>
      <c r="F272" s="9">
        <f t="shared" si="36"/>
        <v>-271082.21981099999</v>
      </c>
      <c r="G272" s="9">
        <f t="shared" si="33"/>
        <v>1233.810356826802</v>
      </c>
      <c r="H272" s="9">
        <f t="shared" si="37"/>
        <v>2739.8226890000001</v>
      </c>
      <c r="I272" s="9">
        <f t="shared" si="38"/>
        <v>-1506.012332</v>
      </c>
      <c r="J272" s="9">
        <f t="shared" si="34"/>
        <v>-273822.04249999998</v>
      </c>
      <c r="K272" s="9">
        <f t="shared" ca="1" si="39"/>
        <v>-61668.022179000029</v>
      </c>
      <c r="L272" s="8"/>
      <c r="M272" s="8"/>
      <c r="N272" s="6"/>
      <c r="O272" s="8"/>
      <c r="P272" s="7"/>
      <c r="Q272" s="6"/>
    </row>
    <row r="273" spans="1:17" x14ac:dyDescent="0.2">
      <c r="A273" s="12">
        <f>IF(J272=0,"",IF(J272="","",IF(Valores_especificados,A272+1,"")))</f>
        <v>254</v>
      </c>
      <c r="B273" s="11">
        <f t="shared" si="30"/>
        <v>45805</v>
      </c>
      <c r="C273" s="11">
        <f t="shared" si="31"/>
        <v>45805</v>
      </c>
      <c r="D273" s="10" t="str">
        <f t="shared" si="32"/>
        <v/>
      </c>
      <c r="E273" s="10">
        <f t="shared" si="35"/>
        <v>0</v>
      </c>
      <c r="F273" s="9">
        <f t="shared" si="36"/>
        <v>-273822.04249999998</v>
      </c>
      <c r="G273" s="9">
        <f t="shared" si="33"/>
        <v>1233.810356826802</v>
      </c>
      <c r="H273" s="9">
        <f t="shared" si="37"/>
        <v>2755.0439259999998</v>
      </c>
      <c r="I273" s="9">
        <f t="shared" si="38"/>
        <v>-1521.233569</v>
      </c>
      <c r="J273" s="9">
        <f t="shared" si="34"/>
        <v>-276577.08642599999</v>
      </c>
      <c r="K273" s="9">
        <f t="shared" ca="1" si="39"/>
        <v>-63189.255748000025</v>
      </c>
      <c r="L273" s="8"/>
      <c r="M273" s="8"/>
      <c r="N273" s="6"/>
      <c r="O273" s="8"/>
      <c r="P273" s="7"/>
      <c r="Q273" s="6"/>
    </row>
    <row r="274" spans="1:17" x14ac:dyDescent="0.2">
      <c r="A274" s="12">
        <f>IF(J273=0,"",IF(J273="","",IF(Valores_especificados,A273+1,"")))</f>
        <v>255</v>
      </c>
      <c r="B274" s="11">
        <f t="shared" si="30"/>
        <v>45836</v>
      </c>
      <c r="C274" s="11">
        <f t="shared" si="31"/>
        <v>45836</v>
      </c>
      <c r="D274" s="10" t="str">
        <f t="shared" si="32"/>
        <v/>
      </c>
      <c r="E274" s="10">
        <f t="shared" si="35"/>
        <v>30</v>
      </c>
      <c r="F274" s="9">
        <f t="shared" si="36"/>
        <v>-276577.08642599999</v>
      </c>
      <c r="G274" s="9">
        <f t="shared" si="33"/>
        <v>1233.810356826802</v>
      </c>
      <c r="H274" s="9">
        <f t="shared" si="37"/>
        <v>2770.3497259999999</v>
      </c>
      <c r="I274" s="9">
        <f t="shared" si="38"/>
        <v>-1536.5393690000001</v>
      </c>
      <c r="J274" s="9">
        <f t="shared" si="34"/>
        <v>-279347.43615199998</v>
      </c>
      <c r="K274" s="9">
        <f t="shared" ca="1" si="39"/>
        <v>-64725.795117000023</v>
      </c>
      <c r="L274" s="8"/>
      <c r="M274" s="8"/>
      <c r="N274" s="6"/>
      <c r="O274" s="8"/>
      <c r="P274" s="7"/>
      <c r="Q274" s="6"/>
    </row>
    <row r="275" spans="1:17" x14ac:dyDescent="0.2">
      <c r="A275" s="12">
        <f>IF(J274=0,"",IF(J274="","",IF(Valores_especificados,A274+1,"")))</f>
        <v>256</v>
      </c>
      <c r="B275" s="11">
        <f t="shared" si="30"/>
        <v>45836</v>
      </c>
      <c r="C275" s="11">
        <f t="shared" si="31"/>
        <v>45836</v>
      </c>
      <c r="D275" s="10" t="str">
        <f t="shared" si="32"/>
        <v/>
      </c>
      <c r="E275" s="10">
        <f t="shared" si="35"/>
        <v>0</v>
      </c>
      <c r="F275" s="9">
        <f t="shared" si="36"/>
        <v>-279347.43615199998</v>
      </c>
      <c r="G275" s="9">
        <f t="shared" si="33"/>
        <v>1233.810356826802</v>
      </c>
      <c r="H275" s="9">
        <f t="shared" si="37"/>
        <v>2785.740558</v>
      </c>
      <c r="I275" s="9">
        <f t="shared" si="38"/>
        <v>-1551.9302009999999</v>
      </c>
      <c r="J275" s="9">
        <f t="shared" si="34"/>
        <v>-282133.17671000003</v>
      </c>
      <c r="K275" s="9">
        <f t="shared" ca="1" si="39"/>
        <v>-66277.725318000026</v>
      </c>
      <c r="L275" s="8"/>
      <c r="M275" s="8"/>
      <c r="N275" s="6"/>
      <c r="O275" s="8"/>
      <c r="P275" s="7"/>
      <c r="Q275" s="6"/>
    </row>
    <row r="276" spans="1:17" x14ac:dyDescent="0.2">
      <c r="A276" s="12">
        <f>IF(J275=0,"",IF(J275="","",IF(Valores_especificados,A275+1,"")))</f>
        <v>257</v>
      </c>
      <c r="B276" s="11">
        <f t="shared" ref="B276:B339" si="40">IF(AND(D276&lt;&gt;"",$N$3=$L$12),C276+D276,C276)</f>
        <v>45836</v>
      </c>
      <c r="C276" s="11">
        <f t="shared" ref="C276:C339" si="41">IF($A$10=$L$9,IF(Núm_de_pago&lt;&gt;"",DATE(YEAR(Inicio_prestamo),MONTH(Inicio_prestamo)+(Núm_de_pago),DAY(Inicio_prestamo)),""),IF(Núm_de_pago&lt;&gt;"",DATE(YEAR(Inicio_prestamo),MONTH(Inicio_prestamo)+(Núm_de_pago)*12/Núm_pagos_al_año,DAY(Inicio_prestamo)),""))</f>
        <v>45836</v>
      </c>
      <c r="D276" s="10" t="str">
        <f t="shared" ref="D276:D339" si="42">IF(Núm_de_pago&lt;&gt;"",IF(WEEKDAY(C276)=1,1,""),"")</f>
        <v/>
      </c>
      <c r="E276" s="10">
        <f t="shared" si="35"/>
        <v>0</v>
      </c>
      <c r="F276" s="9">
        <f t="shared" si="36"/>
        <v>-282133.17671000003</v>
      </c>
      <c r="G276" s="9">
        <f t="shared" ref="G276:G339" si="43">IF(Núm_de_pago&lt;&gt;"",Pago_mensual_programado,"")</f>
        <v>1233.810356826802</v>
      </c>
      <c r="H276" s="9">
        <f t="shared" si="37"/>
        <v>2801.2168940000001</v>
      </c>
      <c r="I276" s="9">
        <f t="shared" si="38"/>
        <v>-1567.4065370000001</v>
      </c>
      <c r="J276" s="9">
        <f t="shared" ref="J276:J339" si="44">IF(Núm_de_pago&lt;&gt;"",ROUND(Saldo_inicial-Capital,6),IF(Núm_de_pago&lt;&gt;"",0,""))</f>
        <v>-284934.39360399998</v>
      </c>
      <c r="K276" s="9">
        <f t="shared" ca="1" si="39"/>
        <v>-67845.131855000029</v>
      </c>
      <c r="L276" s="8"/>
      <c r="M276" s="8"/>
      <c r="N276" s="6"/>
      <c r="O276" s="8"/>
      <c r="P276" s="7"/>
      <c r="Q276" s="6"/>
    </row>
    <row r="277" spans="1:17" x14ac:dyDescent="0.2">
      <c r="A277" s="12">
        <f>IF(J276=0,"",IF(J276="","",IF(Valores_especificados,A276+1,"")))</f>
        <v>258</v>
      </c>
      <c r="B277" s="11">
        <f t="shared" si="40"/>
        <v>45866</v>
      </c>
      <c r="C277" s="11">
        <f t="shared" si="41"/>
        <v>45866</v>
      </c>
      <c r="D277" s="10" t="str">
        <f t="shared" si="42"/>
        <v/>
      </c>
      <c r="E277" s="10">
        <f t="shared" ref="E277:E340" si="45">IF(A277="","",IF($N$5=$L$14,DAYS360(B276,B277,TRUE),_xlfn.DAYS(B277,B276)))</f>
        <v>30</v>
      </c>
      <c r="F277" s="9">
        <f t="shared" ref="F277:F340" si="46">IF(Núm_de_pago&lt;&gt;"",ROUND(J276,6),"")</f>
        <v>-284934.39360399998</v>
      </c>
      <c r="G277" s="9">
        <f t="shared" si="43"/>
        <v>1233.810356826802</v>
      </c>
      <c r="H277" s="9">
        <f t="shared" ref="H277:H340" si="47">IF(A277="","",ROUND(IF(Núm_de_pago&lt;&gt;"",Pago_progr-Int,""),6))</f>
        <v>2816.7792100000001</v>
      </c>
      <c r="I277" s="9">
        <f t="shared" ref="I277:I340" si="48">IF(A277="","",ROUND(IF(Núm_de_pago&lt;&gt;"",Saldo_inicial*(Tasa_de_interés/$L$10),""),6))</f>
        <v>-1582.9688530000001</v>
      </c>
      <c r="J277" s="9">
        <f t="shared" si="44"/>
        <v>-287751.17281399999</v>
      </c>
      <c r="K277" s="9">
        <f t="shared" ref="K277:K340" ca="1" si="49">IF(A277="","",SUM(OFFSET($H$20,,1,1+A276)))</f>
        <v>-69428.100708000027</v>
      </c>
      <c r="L277" s="8"/>
      <c r="M277" s="8"/>
      <c r="N277" s="6"/>
      <c r="O277" s="8"/>
      <c r="P277" s="7"/>
      <c r="Q277" s="6"/>
    </row>
    <row r="278" spans="1:17" x14ac:dyDescent="0.2">
      <c r="A278" s="12">
        <f>IF(J277=0,"",IF(J277="","",IF(Valores_especificados,A277+1,"")))</f>
        <v>259</v>
      </c>
      <c r="B278" s="11">
        <f t="shared" si="40"/>
        <v>45866</v>
      </c>
      <c r="C278" s="11">
        <f t="shared" si="41"/>
        <v>45866</v>
      </c>
      <c r="D278" s="10" t="str">
        <f t="shared" si="42"/>
        <v/>
      </c>
      <c r="E278" s="10">
        <f t="shared" si="45"/>
        <v>0</v>
      </c>
      <c r="F278" s="9">
        <f t="shared" si="46"/>
        <v>-287751.17281399999</v>
      </c>
      <c r="G278" s="9">
        <f t="shared" si="43"/>
        <v>1233.810356826802</v>
      </c>
      <c r="H278" s="9">
        <f t="shared" si="47"/>
        <v>2832.4279839999999</v>
      </c>
      <c r="I278" s="9">
        <f t="shared" si="48"/>
        <v>-1598.6176270000001</v>
      </c>
      <c r="J278" s="9">
        <f t="shared" si="44"/>
        <v>-290583.600798</v>
      </c>
      <c r="K278" s="9">
        <f t="shared" ca="1" si="49"/>
        <v>-71026.718335000027</v>
      </c>
      <c r="L278" s="8"/>
      <c r="M278" s="8"/>
      <c r="N278" s="6"/>
      <c r="O278" s="8"/>
      <c r="P278" s="7"/>
      <c r="Q278" s="6"/>
    </row>
    <row r="279" spans="1:17" x14ac:dyDescent="0.2">
      <c r="A279" s="12">
        <f>IF(J278=0,"",IF(J278="","",IF(Valores_especificados,A278+1,"")))</f>
        <v>260</v>
      </c>
      <c r="B279" s="11">
        <f t="shared" si="40"/>
        <v>45866</v>
      </c>
      <c r="C279" s="11">
        <f t="shared" si="41"/>
        <v>45866</v>
      </c>
      <c r="D279" s="10" t="str">
        <f t="shared" si="42"/>
        <v/>
      </c>
      <c r="E279" s="10">
        <f t="shared" si="45"/>
        <v>0</v>
      </c>
      <c r="F279" s="9">
        <f t="shared" si="46"/>
        <v>-290583.600798</v>
      </c>
      <c r="G279" s="9">
        <f t="shared" si="43"/>
        <v>1233.810356826802</v>
      </c>
      <c r="H279" s="9">
        <f t="shared" si="47"/>
        <v>2848.1636950000002</v>
      </c>
      <c r="I279" s="9">
        <f t="shared" si="48"/>
        <v>-1614.3533379999999</v>
      </c>
      <c r="J279" s="9">
        <f t="shared" si="44"/>
        <v>-293431.764493</v>
      </c>
      <c r="K279" s="9">
        <f t="shared" ca="1" si="49"/>
        <v>-72641.071673000028</v>
      </c>
      <c r="L279" s="8"/>
      <c r="M279" s="8"/>
      <c r="N279" s="6"/>
      <c r="O279" s="8"/>
      <c r="P279" s="7"/>
      <c r="Q279" s="6"/>
    </row>
    <row r="280" spans="1:17" x14ac:dyDescent="0.2">
      <c r="A280" s="12">
        <f>IF(J279=0,"",IF(J279="","",IF(Valores_especificados,A279+1,"")))</f>
        <v>261</v>
      </c>
      <c r="B280" s="11">
        <f t="shared" si="40"/>
        <v>45897</v>
      </c>
      <c r="C280" s="11">
        <f t="shared" si="41"/>
        <v>45897</v>
      </c>
      <c r="D280" s="10" t="str">
        <f t="shared" si="42"/>
        <v/>
      </c>
      <c r="E280" s="10">
        <f t="shared" si="45"/>
        <v>30</v>
      </c>
      <c r="F280" s="9">
        <f t="shared" si="46"/>
        <v>-293431.764493</v>
      </c>
      <c r="G280" s="9">
        <f t="shared" si="43"/>
        <v>1233.810356826802</v>
      </c>
      <c r="H280" s="9">
        <f t="shared" si="47"/>
        <v>2863.9868259999998</v>
      </c>
      <c r="I280" s="9">
        <f t="shared" si="48"/>
        <v>-1630.176469</v>
      </c>
      <c r="J280" s="9">
        <f t="shared" si="44"/>
        <v>-296295.75131899997</v>
      </c>
      <c r="K280" s="9">
        <f t="shared" ca="1" si="49"/>
        <v>-74271.248142000026</v>
      </c>
      <c r="L280" s="8"/>
      <c r="M280" s="8"/>
      <c r="N280" s="6"/>
      <c r="O280" s="8"/>
      <c r="P280" s="7"/>
      <c r="Q280" s="6"/>
    </row>
    <row r="281" spans="1:17" x14ac:dyDescent="0.2">
      <c r="A281" s="12">
        <f>IF(J280=0,"",IF(J280="","",IF(Valores_especificados,A280+1,"")))</f>
        <v>262</v>
      </c>
      <c r="B281" s="11">
        <f t="shared" si="40"/>
        <v>45897</v>
      </c>
      <c r="C281" s="11">
        <f t="shared" si="41"/>
        <v>45897</v>
      </c>
      <c r="D281" s="10" t="str">
        <f t="shared" si="42"/>
        <v/>
      </c>
      <c r="E281" s="10">
        <f t="shared" si="45"/>
        <v>0</v>
      </c>
      <c r="F281" s="9">
        <f t="shared" si="46"/>
        <v>-296295.75131899997</v>
      </c>
      <c r="G281" s="9">
        <f t="shared" si="43"/>
        <v>1233.810356826802</v>
      </c>
      <c r="H281" s="9">
        <f t="shared" si="47"/>
        <v>2879.897864</v>
      </c>
      <c r="I281" s="9">
        <f t="shared" si="48"/>
        <v>-1646.087507</v>
      </c>
      <c r="J281" s="9">
        <f t="shared" si="44"/>
        <v>-299175.64918299997</v>
      </c>
      <c r="K281" s="9">
        <f t="shared" ca="1" si="49"/>
        <v>-75917.33564900003</v>
      </c>
      <c r="L281" s="8"/>
      <c r="M281" s="8"/>
      <c r="N281" s="6"/>
      <c r="O281" s="8"/>
      <c r="P281" s="7"/>
      <c r="Q281" s="6"/>
    </row>
    <row r="282" spans="1:17" x14ac:dyDescent="0.2">
      <c r="A282" s="12">
        <f>IF(J281=0,"",IF(J281="","",IF(Valores_especificados,A281+1,"")))</f>
        <v>263</v>
      </c>
      <c r="B282" s="11">
        <f t="shared" si="40"/>
        <v>45897</v>
      </c>
      <c r="C282" s="11">
        <f t="shared" si="41"/>
        <v>45897</v>
      </c>
      <c r="D282" s="10" t="str">
        <f t="shared" si="42"/>
        <v/>
      </c>
      <c r="E282" s="10">
        <f t="shared" si="45"/>
        <v>0</v>
      </c>
      <c r="F282" s="9">
        <f t="shared" si="46"/>
        <v>-299175.64918299997</v>
      </c>
      <c r="G282" s="9">
        <f t="shared" si="43"/>
        <v>1233.810356826802</v>
      </c>
      <c r="H282" s="9">
        <f t="shared" si="47"/>
        <v>2895.897297</v>
      </c>
      <c r="I282" s="9">
        <f t="shared" si="48"/>
        <v>-1662.0869399999999</v>
      </c>
      <c r="J282" s="9">
        <f t="shared" si="44"/>
        <v>-302071.54648000002</v>
      </c>
      <c r="K282" s="9">
        <f t="shared" ca="1" si="49"/>
        <v>-77579.422589000023</v>
      </c>
      <c r="L282" s="8"/>
      <c r="M282" s="8"/>
      <c r="N282" s="6"/>
      <c r="O282" s="8"/>
      <c r="P282" s="7"/>
      <c r="Q282" s="6"/>
    </row>
    <row r="283" spans="1:17" x14ac:dyDescent="0.2">
      <c r="A283" s="12">
        <f>IF(J282=0,"",IF(J282="","",IF(Valores_especificados,A282+1,"")))</f>
        <v>264</v>
      </c>
      <c r="B283" s="11">
        <f t="shared" si="40"/>
        <v>45929</v>
      </c>
      <c r="C283" s="11">
        <f t="shared" si="41"/>
        <v>45928</v>
      </c>
      <c r="D283" s="10">
        <f t="shared" si="42"/>
        <v>1</v>
      </c>
      <c r="E283" s="10">
        <f t="shared" si="45"/>
        <v>31</v>
      </c>
      <c r="F283" s="9">
        <f t="shared" si="46"/>
        <v>-302071.54648000002</v>
      </c>
      <c r="G283" s="9">
        <f t="shared" si="43"/>
        <v>1233.810356826802</v>
      </c>
      <c r="H283" s="9">
        <f t="shared" si="47"/>
        <v>2911.9856150000001</v>
      </c>
      <c r="I283" s="9">
        <f t="shared" si="48"/>
        <v>-1678.175258</v>
      </c>
      <c r="J283" s="9">
        <f t="shared" si="44"/>
        <v>-304983.53209499997</v>
      </c>
      <c r="K283" s="9">
        <f t="shared" ca="1" si="49"/>
        <v>-79257.597847000026</v>
      </c>
      <c r="L283" s="8"/>
      <c r="M283" s="8"/>
      <c r="N283" s="6"/>
      <c r="O283" s="8"/>
      <c r="P283" s="7"/>
      <c r="Q283" s="6"/>
    </row>
    <row r="284" spans="1:17" x14ac:dyDescent="0.2">
      <c r="A284" s="12">
        <f>IF(J283=0,"",IF(J283="","",IF(Valores_especificados,A283+1,"")))</f>
        <v>265</v>
      </c>
      <c r="B284" s="11">
        <f t="shared" si="40"/>
        <v>45929</v>
      </c>
      <c r="C284" s="11">
        <f t="shared" si="41"/>
        <v>45928</v>
      </c>
      <c r="D284" s="10">
        <f t="shared" si="42"/>
        <v>1</v>
      </c>
      <c r="E284" s="10">
        <f t="shared" si="45"/>
        <v>0</v>
      </c>
      <c r="F284" s="9">
        <f t="shared" si="46"/>
        <v>-304983.53209499997</v>
      </c>
      <c r="G284" s="9">
        <f t="shared" si="43"/>
        <v>1233.810356826802</v>
      </c>
      <c r="H284" s="9">
        <f t="shared" si="47"/>
        <v>2928.163313</v>
      </c>
      <c r="I284" s="9">
        <f t="shared" si="48"/>
        <v>-1694.3529559999999</v>
      </c>
      <c r="J284" s="9">
        <f t="shared" si="44"/>
        <v>-307911.69540800003</v>
      </c>
      <c r="K284" s="9">
        <f t="shared" ca="1" si="49"/>
        <v>-80951.950803000029</v>
      </c>
      <c r="L284" s="8"/>
      <c r="M284" s="8"/>
      <c r="N284" s="6"/>
      <c r="O284" s="8"/>
      <c r="P284" s="7"/>
      <c r="Q284" s="6"/>
    </row>
    <row r="285" spans="1:17" x14ac:dyDescent="0.2">
      <c r="A285" s="12">
        <f>IF(J284=0,"",IF(J284="","",IF(Valores_especificados,A284+1,"")))</f>
        <v>266</v>
      </c>
      <c r="B285" s="11">
        <f t="shared" si="40"/>
        <v>45929</v>
      </c>
      <c r="C285" s="11">
        <f t="shared" si="41"/>
        <v>45928</v>
      </c>
      <c r="D285" s="10">
        <f t="shared" si="42"/>
        <v>1</v>
      </c>
      <c r="E285" s="10">
        <f t="shared" si="45"/>
        <v>0</v>
      </c>
      <c r="F285" s="9">
        <f t="shared" si="46"/>
        <v>-307911.69540800003</v>
      </c>
      <c r="G285" s="9">
        <f t="shared" si="43"/>
        <v>1233.810356826802</v>
      </c>
      <c r="H285" s="9">
        <f t="shared" si="47"/>
        <v>2944.430887</v>
      </c>
      <c r="I285" s="9">
        <f t="shared" si="48"/>
        <v>-1710.6205299999999</v>
      </c>
      <c r="J285" s="9">
        <f t="shared" si="44"/>
        <v>-310856.12629500002</v>
      </c>
      <c r="K285" s="9">
        <f t="shared" ca="1" si="49"/>
        <v>-82662.571333000029</v>
      </c>
      <c r="L285" s="8"/>
      <c r="M285" s="8"/>
      <c r="N285" s="6"/>
      <c r="O285" s="8"/>
      <c r="P285" s="7"/>
      <c r="Q285" s="6"/>
    </row>
    <row r="286" spans="1:17" x14ac:dyDescent="0.2">
      <c r="A286" s="12">
        <f>IF(J285=0,"",IF(J285="","",IF(Valores_especificados,A285+1,"")))</f>
        <v>267</v>
      </c>
      <c r="B286" s="11">
        <f t="shared" si="40"/>
        <v>45958</v>
      </c>
      <c r="C286" s="11">
        <f t="shared" si="41"/>
        <v>45958</v>
      </c>
      <c r="D286" s="10" t="str">
        <f t="shared" si="42"/>
        <v/>
      </c>
      <c r="E286" s="10">
        <f t="shared" si="45"/>
        <v>29</v>
      </c>
      <c r="F286" s="9">
        <f t="shared" si="46"/>
        <v>-310856.12629500002</v>
      </c>
      <c r="G286" s="9">
        <f t="shared" si="43"/>
        <v>1233.810356826802</v>
      </c>
      <c r="H286" s="9">
        <f t="shared" si="47"/>
        <v>2960.7888360000002</v>
      </c>
      <c r="I286" s="9">
        <f t="shared" si="48"/>
        <v>-1726.9784790000001</v>
      </c>
      <c r="J286" s="9">
        <f t="shared" si="44"/>
        <v>-313816.91513099999</v>
      </c>
      <c r="K286" s="9">
        <f t="shared" ca="1" si="49"/>
        <v>-84389.549812000027</v>
      </c>
      <c r="L286" s="8"/>
      <c r="M286" s="8"/>
      <c r="N286" s="6"/>
      <c r="O286" s="8"/>
      <c r="P286" s="7"/>
      <c r="Q286" s="6"/>
    </row>
    <row r="287" spans="1:17" x14ac:dyDescent="0.2">
      <c r="A287" s="12">
        <f>IF(J286=0,"",IF(J286="","",IF(Valores_especificados,A286+1,"")))</f>
        <v>268</v>
      </c>
      <c r="B287" s="11">
        <f t="shared" si="40"/>
        <v>45958</v>
      </c>
      <c r="C287" s="11">
        <f t="shared" si="41"/>
        <v>45958</v>
      </c>
      <c r="D287" s="10" t="str">
        <f t="shared" si="42"/>
        <v/>
      </c>
      <c r="E287" s="10">
        <f t="shared" si="45"/>
        <v>0</v>
      </c>
      <c r="F287" s="9">
        <f t="shared" si="46"/>
        <v>-313816.91513099999</v>
      </c>
      <c r="G287" s="9">
        <f t="shared" si="43"/>
        <v>1233.810356826802</v>
      </c>
      <c r="H287" s="9">
        <f t="shared" si="47"/>
        <v>2977.2376629999999</v>
      </c>
      <c r="I287" s="9">
        <f t="shared" si="48"/>
        <v>-1743.427306</v>
      </c>
      <c r="J287" s="9">
        <f t="shared" si="44"/>
        <v>-316794.15279399999</v>
      </c>
      <c r="K287" s="9">
        <f t="shared" ca="1" si="49"/>
        <v>-86132.977118000024</v>
      </c>
      <c r="L287" s="8"/>
      <c r="M287" s="8"/>
      <c r="N287" s="6"/>
      <c r="O287" s="8"/>
      <c r="P287" s="7"/>
      <c r="Q287" s="6"/>
    </row>
    <row r="288" spans="1:17" x14ac:dyDescent="0.2">
      <c r="A288" s="12">
        <f>IF(J287=0,"",IF(J287="","",IF(Valores_especificados,A287+1,"")))</f>
        <v>269</v>
      </c>
      <c r="B288" s="11">
        <f t="shared" si="40"/>
        <v>45958</v>
      </c>
      <c r="C288" s="11">
        <f t="shared" si="41"/>
        <v>45958</v>
      </c>
      <c r="D288" s="10" t="str">
        <f t="shared" si="42"/>
        <v/>
      </c>
      <c r="E288" s="10">
        <f t="shared" si="45"/>
        <v>0</v>
      </c>
      <c r="F288" s="9">
        <f t="shared" si="46"/>
        <v>-316794.15279399999</v>
      </c>
      <c r="G288" s="9">
        <f t="shared" si="43"/>
        <v>1233.810356826802</v>
      </c>
      <c r="H288" s="9">
        <f t="shared" si="47"/>
        <v>2993.777873</v>
      </c>
      <c r="I288" s="9">
        <f t="shared" si="48"/>
        <v>-1759.9675159999999</v>
      </c>
      <c r="J288" s="9">
        <f t="shared" si="44"/>
        <v>-319787.93066700001</v>
      </c>
      <c r="K288" s="9">
        <f t="shared" ca="1" si="49"/>
        <v>-87892.944634000029</v>
      </c>
      <c r="L288" s="8"/>
      <c r="M288" s="8"/>
      <c r="N288" s="6"/>
      <c r="O288" s="8"/>
      <c r="P288" s="7"/>
      <c r="Q288" s="6"/>
    </row>
    <row r="289" spans="1:17" x14ac:dyDescent="0.2">
      <c r="A289" s="12">
        <f>IF(J288=0,"",IF(J288="","",IF(Valores_especificados,A288+1,"")))</f>
        <v>270</v>
      </c>
      <c r="B289" s="11">
        <f t="shared" si="40"/>
        <v>45989</v>
      </c>
      <c r="C289" s="11">
        <f t="shared" si="41"/>
        <v>45989</v>
      </c>
      <c r="D289" s="10" t="str">
        <f t="shared" si="42"/>
        <v/>
      </c>
      <c r="E289" s="10">
        <f t="shared" si="45"/>
        <v>30</v>
      </c>
      <c r="F289" s="9">
        <f t="shared" si="46"/>
        <v>-319787.93066700001</v>
      </c>
      <c r="G289" s="9">
        <f t="shared" si="43"/>
        <v>1233.810356826802</v>
      </c>
      <c r="H289" s="9">
        <f t="shared" si="47"/>
        <v>3010.4099719999999</v>
      </c>
      <c r="I289" s="9">
        <f t="shared" si="48"/>
        <v>-1776.5996150000001</v>
      </c>
      <c r="J289" s="9">
        <f t="shared" si="44"/>
        <v>-322798.340639</v>
      </c>
      <c r="K289" s="9">
        <f t="shared" ca="1" si="49"/>
        <v>-89669.544249000028</v>
      </c>
      <c r="L289" s="8"/>
      <c r="M289" s="8"/>
      <c r="N289" s="6"/>
      <c r="O289" s="8"/>
      <c r="P289" s="7"/>
      <c r="Q289" s="6"/>
    </row>
    <row r="290" spans="1:17" x14ac:dyDescent="0.2">
      <c r="A290" s="12">
        <f>IF(J289=0,"",IF(J289="","",IF(Valores_especificados,A289+1,"")))</f>
        <v>271</v>
      </c>
      <c r="B290" s="11">
        <f t="shared" si="40"/>
        <v>45989</v>
      </c>
      <c r="C290" s="11">
        <f t="shared" si="41"/>
        <v>45989</v>
      </c>
      <c r="D290" s="10" t="str">
        <f t="shared" si="42"/>
        <v/>
      </c>
      <c r="E290" s="10">
        <f t="shared" si="45"/>
        <v>0</v>
      </c>
      <c r="F290" s="9">
        <f t="shared" si="46"/>
        <v>-322798.340639</v>
      </c>
      <c r="G290" s="9">
        <f t="shared" si="43"/>
        <v>1233.810356826802</v>
      </c>
      <c r="H290" s="9">
        <f t="shared" si="47"/>
        <v>3027.1344720000002</v>
      </c>
      <c r="I290" s="9">
        <f t="shared" si="48"/>
        <v>-1793.3241149999999</v>
      </c>
      <c r="J290" s="9">
        <f t="shared" si="44"/>
        <v>-325825.47511100001</v>
      </c>
      <c r="K290" s="9">
        <f t="shared" ca="1" si="49"/>
        <v>-91462.868364000024</v>
      </c>
      <c r="L290" s="8"/>
      <c r="M290" s="8"/>
      <c r="N290" s="6"/>
      <c r="O290" s="8"/>
      <c r="P290" s="7"/>
      <c r="Q290" s="6"/>
    </row>
    <row r="291" spans="1:17" x14ac:dyDescent="0.2">
      <c r="A291" s="12">
        <f>IF(J290=0,"",IF(J290="","",IF(Valores_especificados,A290+1,"")))</f>
        <v>272</v>
      </c>
      <c r="B291" s="11">
        <f t="shared" si="40"/>
        <v>45989</v>
      </c>
      <c r="C291" s="11">
        <f t="shared" si="41"/>
        <v>45989</v>
      </c>
      <c r="D291" s="10" t="str">
        <f t="shared" si="42"/>
        <v/>
      </c>
      <c r="E291" s="10">
        <f t="shared" si="45"/>
        <v>0</v>
      </c>
      <c r="F291" s="9">
        <f t="shared" si="46"/>
        <v>-325825.47511100001</v>
      </c>
      <c r="G291" s="9">
        <f t="shared" si="43"/>
        <v>1233.810356826802</v>
      </c>
      <c r="H291" s="9">
        <f t="shared" si="47"/>
        <v>3043.9518849999999</v>
      </c>
      <c r="I291" s="9">
        <f t="shared" si="48"/>
        <v>-1810.1415280000001</v>
      </c>
      <c r="J291" s="9">
        <f t="shared" si="44"/>
        <v>-328869.42699599999</v>
      </c>
      <c r="K291" s="9">
        <f t="shared" ca="1" si="49"/>
        <v>-93273.009892000031</v>
      </c>
      <c r="L291" s="8"/>
      <c r="M291" s="8"/>
      <c r="N291" s="6"/>
      <c r="O291" s="8"/>
      <c r="P291" s="7"/>
      <c r="Q291" s="6"/>
    </row>
    <row r="292" spans="1:17" x14ac:dyDescent="0.2">
      <c r="A292" s="12">
        <f>IF(J291=0,"",IF(J291="","",IF(Valores_especificados,A291+1,"")))</f>
        <v>273</v>
      </c>
      <c r="B292" s="11">
        <f t="shared" si="40"/>
        <v>46020</v>
      </c>
      <c r="C292" s="11">
        <f t="shared" si="41"/>
        <v>46019</v>
      </c>
      <c r="D292" s="10">
        <f t="shared" si="42"/>
        <v>1</v>
      </c>
      <c r="E292" s="10">
        <f t="shared" si="45"/>
        <v>31</v>
      </c>
      <c r="F292" s="9">
        <f t="shared" si="46"/>
        <v>-328869.42699599999</v>
      </c>
      <c r="G292" s="9">
        <f t="shared" si="43"/>
        <v>1233.810356826802</v>
      </c>
      <c r="H292" s="9">
        <f t="shared" si="47"/>
        <v>3060.8627289999999</v>
      </c>
      <c r="I292" s="9">
        <f t="shared" si="48"/>
        <v>-1827.0523720000001</v>
      </c>
      <c r="J292" s="9">
        <f t="shared" si="44"/>
        <v>-331930.28972499998</v>
      </c>
      <c r="K292" s="9">
        <f t="shared" ca="1" si="49"/>
        <v>-95100.062264000037</v>
      </c>
      <c r="L292" s="8"/>
      <c r="M292" s="8"/>
      <c r="N292" s="6"/>
      <c r="O292" s="8"/>
      <c r="P292" s="7"/>
      <c r="Q292" s="6"/>
    </row>
    <row r="293" spans="1:17" x14ac:dyDescent="0.2">
      <c r="A293" s="12">
        <f>IF(J292=0,"",IF(J292="","",IF(Valores_especificados,A292+1,"")))</f>
        <v>274</v>
      </c>
      <c r="B293" s="11">
        <f t="shared" si="40"/>
        <v>46020</v>
      </c>
      <c r="C293" s="11">
        <f t="shared" si="41"/>
        <v>46019</v>
      </c>
      <c r="D293" s="10">
        <f t="shared" si="42"/>
        <v>1</v>
      </c>
      <c r="E293" s="10">
        <f t="shared" si="45"/>
        <v>0</v>
      </c>
      <c r="F293" s="9">
        <f t="shared" si="46"/>
        <v>-331930.28972499998</v>
      </c>
      <c r="G293" s="9">
        <f t="shared" si="43"/>
        <v>1233.810356826802</v>
      </c>
      <c r="H293" s="9">
        <f t="shared" si="47"/>
        <v>3077.867522</v>
      </c>
      <c r="I293" s="9">
        <f t="shared" si="48"/>
        <v>-1844.0571649999999</v>
      </c>
      <c r="J293" s="9">
        <f t="shared" si="44"/>
        <v>-335008.15724700002</v>
      </c>
      <c r="K293" s="9">
        <f t="shared" ca="1" si="49"/>
        <v>-96944.119429000042</v>
      </c>
      <c r="L293" s="8"/>
      <c r="M293" s="8"/>
      <c r="N293" s="6"/>
      <c r="O293" s="8"/>
      <c r="P293" s="7"/>
      <c r="Q293" s="6"/>
    </row>
    <row r="294" spans="1:17" x14ac:dyDescent="0.2">
      <c r="A294" s="12">
        <f>IF(J293=0,"",IF(J293="","",IF(Valores_especificados,A293+1,"")))</f>
        <v>275</v>
      </c>
      <c r="B294" s="11">
        <f t="shared" si="40"/>
        <v>46020</v>
      </c>
      <c r="C294" s="11">
        <f t="shared" si="41"/>
        <v>46019</v>
      </c>
      <c r="D294" s="10">
        <f t="shared" si="42"/>
        <v>1</v>
      </c>
      <c r="E294" s="10">
        <f t="shared" si="45"/>
        <v>0</v>
      </c>
      <c r="F294" s="9">
        <f t="shared" si="46"/>
        <v>-335008.15724700002</v>
      </c>
      <c r="G294" s="9">
        <f t="shared" si="43"/>
        <v>1233.810356826802</v>
      </c>
      <c r="H294" s="9">
        <f t="shared" si="47"/>
        <v>3094.966786</v>
      </c>
      <c r="I294" s="9">
        <f t="shared" si="48"/>
        <v>-1861.1564289999999</v>
      </c>
      <c r="J294" s="9">
        <f t="shared" si="44"/>
        <v>-338103.12403299997</v>
      </c>
      <c r="K294" s="9">
        <f t="shared" ca="1" si="49"/>
        <v>-98805.275858000037</v>
      </c>
      <c r="L294" s="8"/>
      <c r="M294" s="8"/>
      <c r="N294" s="6"/>
      <c r="O294" s="8"/>
      <c r="P294" s="7"/>
      <c r="Q294" s="6"/>
    </row>
    <row r="295" spans="1:17" x14ac:dyDescent="0.2">
      <c r="A295" s="12">
        <f>IF(J294=0,"",IF(J294="","",IF(Valores_especificados,A294+1,"")))</f>
        <v>276</v>
      </c>
      <c r="B295" s="11">
        <f t="shared" si="40"/>
        <v>46050</v>
      </c>
      <c r="C295" s="11">
        <f t="shared" si="41"/>
        <v>46050</v>
      </c>
      <c r="D295" s="10" t="str">
        <f t="shared" si="42"/>
        <v/>
      </c>
      <c r="E295" s="10">
        <f t="shared" si="45"/>
        <v>29</v>
      </c>
      <c r="F295" s="9">
        <f t="shared" si="46"/>
        <v>-338103.12403299997</v>
      </c>
      <c r="G295" s="9">
        <f t="shared" si="43"/>
        <v>1233.810356826802</v>
      </c>
      <c r="H295" s="9">
        <f t="shared" si="47"/>
        <v>3112.1610460000002</v>
      </c>
      <c r="I295" s="9">
        <f t="shared" si="48"/>
        <v>-1878.3506890000001</v>
      </c>
      <c r="J295" s="9">
        <f t="shared" si="44"/>
        <v>-341215.28507899999</v>
      </c>
      <c r="K295" s="9">
        <f t="shared" ca="1" si="49"/>
        <v>-100683.62654700004</v>
      </c>
      <c r="L295" s="8"/>
      <c r="M295" s="8"/>
      <c r="N295" s="6"/>
      <c r="O295" s="8"/>
      <c r="P295" s="7"/>
      <c r="Q295" s="6"/>
    </row>
    <row r="296" spans="1:17" x14ac:dyDescent="0.2">
      <c r="A296" s="12">
        <f>IF(J295=0,"",IF(J295="","",IF(Valores_especificados,A295+1,"")))</f>
        <v>277</v>
      </c>
      <c r="B296" s="11">
        <f t="shared" si="40"/>
        <v>46050</v>
      </c>
      <c r="C296" s="11">
        <f t="shared" si="41"/>
        <v>46050</v>
      </c>
      <c r="D296" s="10" t="str">
        <f t="shared" si="42"/>
        <v/>
      </c>
      <c r="E296" s="10">
        <f t="shared" si="45"/>
        <v>0</v>
      </c>
      <c r="F296" s="9">
        <f t="shared" si="46"/>
        <v>-341215.28507899999</v>
      </c>
      <c r="G296" s="9">
        <f t="shared" si="43"/>
        <v>1233.810356826802</v>
      </c>
      <c r="H296" s="9">
        <f t="shared" si="47"/>
        <v>3129.4508300000002</v>
      </c>
      <c r="I296" s="9">
        <f t="shared" si="48"/>
        <v>-1895.6404729999999</v>
      </c>
      <c r="J296" s="9">
        <f t="shared" si="44"/>
        <v>-344344.73590899998</v>
      </c>
      <c r="K296" s="9">
        <f t="shared" ca="1" si="49"/>
        <v>-102579.26702000004</v>
      </c>
      <c r="L296" s="8"/>
      <c r="M296" s="8"/>
      <c r="N296" s="6"/>
      <c r="O296" s="8"/>
      <c r="P296" s="7"/>
      <c r="Q296" s="6"/>
    </row>
    <row r="297" spans="1:17" x14ac:dyDescent="0.2">
      <c r="A297" s="12">
        <f>IF(J296=0,"",IF(J296="","",IF(Valores_especificados,A296+1,"")))</f>
        <v>278</v>
      </c>
      <c r="B297" s="11">
        <f t="shared" si="40"/>
        <v>46050</v>
      </c>
      <c r="C297" s="11">
        <f t="shared" si="41"/>
        <v>46050</v>
      </c>
      <c r="D297" s="10" t="str">
        <f t="shared" si="42"/>
        <v/>
      </c>
      <c r="E297" s="10">
        <f t="shared" si="45"/>
        <v>0</v>
      </c>
      <c r="F297" s="9">
        <f t="shared" si="46"/>
        <v>-344344.73590899998</v>
      </c>
      <c r="G297" s="9">
        <f t="shared" si="43"/>
        <v>1233.810356826802</v>
      </c>
      <c r="H297" s="9">
        <f t="shared" si="47"/>
        <v>3146.8366679999999</v>
      </c>
      <c r="I297" s="9">
        <f t="shared" si="48"/>
        <v>-1913.0263110000001</v>
      </c>
      <c r="J297" s="9">
        <f t="shared" si="44"/>
        <v>-347491.57257700001</v>
      </c>
      <c r="K297" s="9">
        <f t="shared" ca="1" si="49"/>
        <v>-104492.29333100004</v>
      </c>
      <c r="L297" s="8"/>
      <c r="M297" s="8"/>
      <c r="N297" s="6"/>
      <c r="O297" s="8"/>
      <c r="P297" s="7"/>
      <c r="Q297" s="6"/>
    </row>
    <row r="298" spans="1:17" x14ac:dyDescent="0.2">
      <c r="A298" s="12">
        <f>IF(J297=0,"",IF(J297="","",IF(Valores_especificados,A297+1,"")))</f>
        <v>279</v>
      </c>
      <c r="B298" s="11">
        <f t="shared" si="40"/>
        <v>46081</v>
      </c>
      <c r="C298" s="11">
        <f t="shared" si="41"/>
        <v>46081</v>
      </c>
      <c r="D298" s="10" t="str">
        <f t="shared" si="42"/>
        <v/>
      </c>
      <c r="E298" s="10">
        <f t="shared" si="45"/>
        <v>30</v>
      </c>
      <c r="F298" s="9">
        <f t="shared" si="46"/>
        <v>-347491.57257700001</v>
      </c>
      <c r="G298" s="9">
        <f t="shared" si="43"/>
        <v>1233.810356826802</v>
      </c>
      <c r="H298" s="9">
        <f t="shared" si="47"/>
        <v>3164.319094</v>
      </c>
      <c r="I298" s="9">
        <f t="shared" si="48"/>
        <v>-1930.5087370000001</v>
      </c>
      <c r="J298" s="9">
        <f t="shared" si="44"/>
        <v>-350655.89167099999</v>
      </c>
      <c r="K298" s="9">
        <f t="shared" ca="1" si="49"/>
        <v>-106422.80206800003</v>
      </c>
      <c r="L298" s="8"/>
      <c r="M298" s="8"/>
      <c r="N298" s="6"/>
      <c r="O298" s="8"/>
      <c r="P298" s="7"/>
      <c r="Q298" s="6"/>
    </row>
    <row r="299" spans="1:17" x14ac:dyDescent="0.2">
      <c r="A299" s="12">
        <f>IF(J298=0,"",IF(J298="","",IF(Valores_especificados,A298+1,"")))</f>
        <v>280</v>
      </c>
      <c r="B299" s="11">
        <f t="shared" si="40"/>
        <v>46081</v>
      </c>
      <c r="C299" s="11">
        <f t="shared" si="41"/>
        <v>46081</v>
      </c>
      <c r="D299" s="10" t="str">
        <f t="shared" si="42"/>
        <v/>
      </c>
      <c r="E299" s="10">
        <f t="shared" si="45"/>
        <v>0</v>
      </c>
      <c r="F299" s="9">
        <f t="shared" si="46"/>
        <v>-350655.89167099999</v>
      </c>
      <c r="G299" s="9">
        <f t="shared" si="43"/>
        <v>1233.810356826802</v>
      </c>
      <c r="H299" s="9">
        <f t="shared" si="47"/>
        <v>3181.8986439999999</v>
      </c>
      <c r="I299" s="9">
        <f t="shared" si="48"/>
        <v>-1948.088287</v>
      </c>
      <c r="J299" s="9">
        <f t="shared" si="44"/>
        <v>-353837.79031499999</v>
      </c>
      <c r="K299" s="9">
        <f t="shared" ca="1" si="49"/>
        <v>-108370.89035500004</v>
      </c>
      <c r="L299" s="8"/>
      <c r="M299" s="8"/>
      <c r="N299" s="6"/>
      <c r="O299" s="8"/>
      <c r="P299" s="7"/>
      <c r="Q299" s="6"/>
    </row>
    <row r="300" spans="1:17" x14ac:dyDescent="0.2">
      <c r="A300" s="12">
        <f>IF(J299=0,"",IF(J299="","",IF(Valores_especificados,A299+1,"")))</f>
        <v>281</v>
      </c>
      <c r="B300" s="11">
        <f t="shared" si="40"/>
        <v>46081</v>
      </c>
      <c r="C300" s="11">
        <f t="shared" si="41"/>
        <v>46081</v>
      </c>
      <c r="D300" s="10" t="str">
        <f t="shared" si="42"/>
        <v/>
      </c>
      <c r="E300" s="10">
        <f t="shared" si="45"/>
        <v>0</v>
      </c>
      <c r="F300" s="9">
        <f t="shared" si="46"/>
        <v>-353837.79031499999</v>
      </c>
      <c r="G300" s="9">
        <f t="shared" si="43"/>
        <v>1233.810356826802</v>
      </c>
      <c r="H300" s="9">
        <f t="shared" si="47"/>
        <v>3199.575859</v>
      </c>
      <c r="I300" s="9">
        <f t="shared" si="48"/>
        <v>-1965.765502</v>
      </c>
      <c r="J300" s="9">
        <f t="shared" si="44"/>
        <v>-357037.36617400002</v>
      </c>
      <c r="K300" s="9">
        <f t="shared" ca="1" si="49"/>
        <v>-110336.65585700003</v>
      </c>
      <c r="L300" s="8"/>
      <c r="M300" s="8"/>
      <c r="N300" s="6"/>
      <c r="O300" s="8"/>
      <c r="P300" s="7"/>
      <c r="Q300" s="6"/>
    </row>
    <row r="301" spans="1:17" x14ac:dyDescent="0.2">
      <c r="A301" s="12">
        <f>IF(J300=0,"",IF(J300="","",IF(Valores_especificados,A300+1,"")))</f>
        <v>282</v>
      </c>
      <c r="B301" s="11">
        <f t="shared" si="40"/>
        <v>46109</v>
      </c>
      <c r="C301" s="11">
        <f t="shared" si="41"/>
        <v>46109</v>
      </c>
      <c r="D301" s="10" t="str">
        <f t="shared" si="42"/>
        <v/>
      </c>
      <c r="E301" s="10">
        <f t="shared" si="45"/>
        <v>30</v>
      </c>
      <c r="F301" s="9">
        <f t="shared" si="46"/>
        <v>-357037.36617400002</v>
      </c>
      <c r="G301" s="9">
        <f t="shared" si="43"/>
        <v>1233.810356826802</v>
      </c>
      <c r="H301" s="9">
        <f t="shared" si="47"/>
        <v>3217.3512799999999</v>
      </c>
      <c r="I301" s="9">
        <f t="shared" si="48"/>
        <v>-1983.540923</v>
      </c>
      <c r="J301" s="9">
        <f t="shared" si="44"/>
        <v>-360254.71745400003</v>
      </c>
      <c r="K301" s="9">
        <f t="shared" ca="1" si="49"/>
        <v>-112320.19678000003</v>
      </c>
      <c r="L301" s="8"/>
      <c r="M301" s="8"/>
      <c r="N301" s="6"/>
      <c r="O301" s="8"/>
      <c r="P301" s="7"/>
      <c r="Q301" s="6"/>
    </row>
    <row r="302" spans="1:17" x14ac:dyDescent="0.2">
      <c r="A302" s="12">
        <f>IF(J301=0,"",IF(J301="","",IF(Valores_especificados,A301+1,"")))</f>
        <v>283</v>
      </c>
      <c r="B302" s="11">
        <f t="shared" si="40"/>
        <v>46109</v>
      </c>
      <c r="C302" s="11">
        <f t="shared" si="41"/>
        <v>46109</v>
      </c>
      <c r="D302" s="10" t="str">
        <f t="shared" si="42"/>
        <v/>
      </c>
      <c r="E302" s="10">
        <f t="shared" si="45"/>
        <v>0</v>
      </c>
      <c r="F302" s="9">
        <f t="shared" si="46"/>
        <v>-360254.71745400003</v>
      </c>
      <c r="G302" s="9">
        <f t="shared" si="43"/>
        <v>1233.810356826802</v>
      </c>
      <c r="H302" s="9">
        <f t="shared" si="47"/>
        <v>3235.2254539999999</v>
      </c>
      <c r="I302" s="9">
        <f t="shared" si="48"/>
        <v>-2001.4150970000001</v>
      </c>
      <c r="J302" s="9">
        <f t="shared" si="44"/>
        <v>-363489.94290800003</v>
      </c>
      <c r="K302" s="9">
        <f t="shared" ca="1" si="49"/>
        <v>-114321.61187700003</v>
      </c>
      <c r="L302" s="8"/>
      <c r="M302" s="8"/>
      <c r="N302" s="6"/>
      <c r="O302" s="8"/>
      <c r="P302" s="7"/>
      <c r="Q302" s="6"/>
    </row>
    <row r="303" spans="1:17" x14ac:dyDescent="0.2">
      <c r="A303" s="12">
        <f>IF(J302=0,"",IF(J302="","",IF(Valores_especificados,A302+1,"")))</f>
        <v>284</v>
      </c>
      <c r="B303" s="11">
        <f t="shared" si="40"/>
        <v>46109</v>
      </c>
      <c r="C303" s="11">
        <f t="shared" si="41"/>
        <v>46109</v>
      </c>
      <c r="D303" s="10" t="str">
        <f t="shared" si="42"/>
        <v/>
      </c>
      <c r="E303" s="10">
        <f t="shared" si="45"/>
        <v>0</v>
      </c>
      <c r="F303" s="9">
        <f t="shared" si="46"/>
        <v>-363489.94290800003</v>
      </c>
      <c r="G303" s="9">
        <f t="shared" si="43"/>
        <v>1233.810356826802</v>
      </c>
      <c r="H303" s="9">
        <f t="shared" si="47"/>
        <v>3253.1989290000001</v>
      </c>
      <c r="I303" s="9">
        <f t="shared" si="48"/>
        <v>-2019.3885720000001</v>
      </c>
      <c r="J303" s="9">
        <f t="shared" si="44"/>
        <v>-366743.14183699997</v>
      </c>
      <c r="K303" s="9">
        <f t="shared" ca="1" si="49"/>
        <v>-116341.00044900003</v>
      </c>
      <c r="L303" s="8"/>
      <c r="M303" s="8"/>
      <c r="N303" s="6"/>
      <c r="O303" s="8"/>
      <c r="P303" s="7"/>
      <c r="Q303" s="6"/>
    </row>
    <row r="304" spans="1:17" x14ac:dyDescent="0.2">
      <c r="A304" s="12">
        <f>IF(J303=0,"",IF(J303="","",IF(Valores_especificados,A303+1,"")))</f>
        <v>285</v>
      </c>
      <c r="B304" s="11">
        <f t="shared" si="40"/>
        <v>46140</v>
      </c>
      <c r="C304" s="11">
        <f t="shared" si="41"/>
        <v>46140</v>
      </c>
      <c r="D304" s="10" t="str">
        <f t="shared" si="42"/>
        <v/>
      </c>
      <c r="E304" s="10">
        <f t="shared" si="45"/>
        <v>30</v>
      </c>
      <c r="F304" s="9">
        <f t="shared" si="46"/>
        <v>-366743.14183699997</v>
      </c>
      <c r="G304" s="9">
        <f t="shared" si="43"/>
        <v>1233.810356826802</v>
      </c>
      <c r="H304" s="9">
        <f t="shared" si="47"/>
        <v>3271.2722560000002</v>
      </c>
      <c r="I304" s="9">
        <f t="shared" si="48"/>
        <v>-2037.4618989999999</v>
      </c>
      <c r="J304" s="9">
        <f t="shared" si="44"/>
        <v>-370014.414093</v>
      </c>
      <c r="K304" s="9">
        <f t="shared" ca="1" si="49"/>
        <v>-118378.46234800003</v>
      </c>
      <c r="L304" s="8"/>
      <c r="M304" s="8"/>
      <c r="N304" s="6"/>
      <c r="O304" s="8"/>
      <c r="P304" s="7"/>
      <c r="Q304" s="6"/>
    </row>
    <row r="305" spans="1:17" x14ac:dyDescent="0.2">
      <c r="A305" s="12">
        <f>IF(J304=0,"",IF(J304="","",IF(Valores_especificados,A304+1,"")))</f>
        <v>286</v>
      </c>
      <c r="B305" s="11">
        <f t="shared" si="40"/>
        <v>46140</v>
      </c>
      <c r="C305" s="11">
        <f t="shared" si="41"/>
        <v>46140</v>
      </c>
      <c r="D305" s="10" t="str">
        <f t="shared" si="42"/>
        <v/>
      </c>
      <c r="E305" s="10">
        <f t="shared" si="45"/>
        <v>0</v>
      </c>
      <c r="F305" s="9">
        <f t="shared" si="46"/>
        <v>-370014.414093</v>
      </c>
      <c r="G305" s="9">
        <f t="shared" si="43"/>
        <v>1233.810356826802</v>
      </c>
      <c r="H305" s="9">
        <f t="shared" si="47"/>
        <v>3289.445991</v>
      </c>
      <c r="I305" s="9">
        <f t="shared" si="48"/>
        <v>-2055.6356340000002</v>
      </c>
      <c r="J305" s="9">
        <f t="shared" si="44"/>
        <v>-373303.86008399999</v>
      </c>
      <c r="K305" s="9">
        <f t="shared" ca="1" si="49"/>
        <v>-120434.09798200004</v>
      </c>
      <c r="L305" s="8"/>
      <c r="M305" s="8"/>
      <c r="N305" s="6"/>
      <c r="O305" s="8"/>
      <c r="P305" s="7"/>
      <c r="Q305" s="6"/>
    </row>
    <row r="306" spans="1:17" x14ac:dyDescent="0.2">
      <c r="A306" s="12">
        <f>IF(J305=0,"",IF(J305="","",IF(Valores_especificados,A305+1,"")))</f>
        <v>287</v>
      </c>
      <c r="B306" s="11">
        <f t="shared" si="40"/>
        <v>46140</v>
      </c>
      <c r="C306" s="11">
        <f t="shared" si="41"/>
        <v>46140</v>
      </c>
      <c r="D306" s="10" t="str">
        <f t="shared" si="42"/>
        <v/>
      </c>
      <c r="E306" s="10">
        <f t="shared" si="45"/>
        <v>0</v>
      </c>
      <c r="F306" s="9">
        <f t="shared" si="46"/>
        <v>-373303.86008399999</v>
      </c>
      <c r="G306" s="9">
        <f t="shared" si="43"/>
        <v>1233.810356826802</v>
      </c>
      <c r="H306" s="9">
        <f t="shared" si="47"/>
        <v>3307.720691</v>
      </c>
      <c r="I306" s="9">
        <f t="shared" si="48"/>
        <v>-2073.9103340000001</v>
      </c>
      <c r="J306" s="9">
        <f t="shared" si="44"/>
        <v>-376611.58077499998</v>
      </c>
      <c r="K306" s="9">
        <f t="shared" ca="1" si="49"/>
        <v>-122508.00831600004</v>
      </c>
      <c r="L306" s="8"/>
      <c r="M306" s="8"/>
      <c r="N306" s="6"/>
      <c r="O306" s="8"/>
      <c r="P306" s="7"/>
      <c r="Q306" s="6"/>
    </row>
    <row r="307" spans="1:17" x14ac:dyDescent="0.2">
      <c r="A307" s="12">
        <f>IF(J306=0,"",IF(J306="","",IF(Valores_especificados,A306+1,"")))</f>
        <v>288</v>
      </c>
      <c r="B307" s="11">
        <f t="shared" si="40"/>
        <v>46170</v>
      </c>
      <c r="C307" s="11">
        <f t="shared" si="41"/>
        <v>46170</v>
      </c>
      <c r="D307" s="10" t="str">
        <f t="shared" si="42"/>
        <v/>
      </c>
      <c r="E307" s="10">
        <f t="shared" si="45"/>
        <v>30</v>
      </c>
      <c r="F307" s="9">
        <f t="shared" si="46"/>
        <v>-376611.58077499998</v>
      </c>
      <c r="G307" s="9">
        <f t="shared" si="43"/>
        <v>1233.810356826802</v>
      </c>
      <c r="H307" s="9">
        <f t="shared" si="47"/>
        <v>3326.0969169999998</v>
      </c>
      <c r="I307" s="9">
        <f t="shared" si="48"/>
        <v>-2092.28656</v>
      </c>
      <c r="J307" s="9">
        <f t="shared" si="44"/>
        <v>-379937.677692</v>
      </c>
      <c r="K307" s="9">
        <f t="shared" ca="1" si="49"/>
        <v>-124600.29487600003</v>
      </c>
      <c r="L307" s="8"/>
      <c r="M307" s="8"/>
      <c r="N307" s="6"/>
      <c r="O307" s="8"/>
      <c r="P307" s="7"/>
      <c r="Q307" s="6"/>
    </row>
    <row r="308" spans="1:17" x14ac:dyDescent="0.2">
      <c r="A308" s="12">
        <f>IF(J307=0,"",IF(J307="","",IF(Valores_especificados,A307+1,"")))</f>
        <v>289</v>
      </c>
      <c r="B308" s="11">
        <f t="shared" si="40"/>
        <v>46170</v>
      </c>
      <c r="C308" s="11">
        <f t="shared" si="41"/>
        <v>46170</v>
      </c>
      <c r="D308" s="10" t="str">
        <f t="shared" si="42"/>
        <v/>
      </c>
      <c r="E308" s="10">
        <f t="shared" si="45"/>
        <v>0</v>
      </c>
      <c r="F308" s="9">
        <f t="shared" si="46"/>
        <v>-379937.677692</v>
      </c>
      <c r="G308" s="9">
        <f t="shared" si="43"/>
        <v>1233.810356826802</v>
      </c>
      <c r="H308" s="9">
        <f t="shared" si="47"/>
        <v>3344.575233</v>
      </c>
      <c r="I308" s="9">
        <f t="shared" si="48"/>
        <v>-2110.7648760000002</v>
      </c>
      <c r="J308" s="9">
        <f t="shared" si="44"/>
        <v>-383282.25292499998</v>
      </c>
      <c r="K308" s="9">
        <f t="shared" ca="1" si="49"/>
        <v>-126711.05975200003</v>
      </c>
      <c r="L308" s="8"/>
      <c r="M308" s="8"/>
      <c r="N308" s="6"/>
      <c r="O308" s="8"/>
      <c r="P308" s="7"/>
      <c r="Q308" s="6"/>
    </row>
    <row r="309" spans="1:17" x14ac:dyDescent="0.2">
      <c r="A309" s="12">
        <f>IF(J308=0,"",IF(J308="","",IF(Valores_especificados,A308+1,"")))</f>
        <v>290</v>
      </c>
      <c r="B309" s="11">
        <f t="shared" si="40"/>
        <v>46170</v>
      </c>
      <c r="C309" s="11">
        <f t="shared" si="41"/>
        <v>46170</v>
      </c>
      <c r="D309" s="10" t="str">
        <f t="shared" si="42"/>
        <v/>
      </c>
      <c r="E309" s="10">
        <f t="shared" si="45"/>
        <v>0</v>
      </c>
      <c r="F309" s="9">
        <f t="shared" si="46"/>
        <v>-383282.25292499998</v>
      </c>
      <c r="G309" s="9">
        <f t="shared" si="43"/>
        <v>1233.810356826802</v>
      </c>
      <c r="H309" s="9">
        <f t="shared" si="47"/>
        <v>3363.156207</v>
      </c>
      <c r="I309" s="9">
        <f t="shared" si="48"/>
        <v>-2129.3458500000002</v>
      </c>
      <c r="J309" s="9">
        <f t="shared" si="44"/>
        <v>-386645.409132</v>
      </c>
      <c r="K309" s="9">
        <f t="shared" ca="1" si="49"/>
        <v>-128840.40560200003</v>
      </c>
      <c r="L309" s="8"/>
      <c r="M309" s="8"/>
      <c r="N309" s="6"/>
      <c r="O309" s="8"/>
      <c r="P309" s="7"/>
      <c r="Q309" s="6"/>
    </row>
    <row r="310" spans="1:17" x14ac:dyDescent="0.2">
      <c r="A310" s="12">
        <f>IF(J309=0,"",IF(J309="","",IF(Valores_especificados,A309+1,"")))</f>
        <v>291</v>
      </c>
      <c r="B310" s="11">
        <f t="shared" si="40"/>
        <v>46202</v>
      </c>
      <c r="C310" s="11">
        <f t="shared" si="41"/>
        <v>46201</v>
      </c>
      <c r="D310" s="10">
        <f t="shared" si="42"/>
        <v>1</v>
      </c>
      <c r="E310" s="10">
        <f t="shared" si="45"/>
        <v>31</v>
      </c>
      <c r="F310" s="9">
        <f t="shared" si="46"/>
        <v>-386645.409132</v>
      </c>
      <c r="G310" s="9">
        <f t="shared" si="43"/>
        <v>1233.810356826802</v>
      </c>
      <c r="H310" s="9">
        <f t="shared" si="47"/>
        <v>3381.840408</v>
      </c>
      <c r="I310" s="9">
        <f t="shared" si="48"/>
        <v>-2148.0300510000002</v>
      </c>
      <c r="J310" s="9">
        <f t="shared" si="44"/>
        <v>-390027.24953999999</v>
      </c>
      <c r="K310" s="9">
        <f t="shared" ca="1" si="49"/>
        <v>-130988.43565300002</v>
      </c>
      <c r="L310" s="8"/>
      <c r="M310" s="8"/>
      <c r="N310" s="6"/>
      <c r="O310" s="8"/>
      <c r="P310" s="7"/>
      <c r="Q310" s="6"/>
    </row>
    <row r="311" spans="1:17" x14ac:dyDescent="0.2">
      <c r="A311" s="12">
        <f>IF(J310=0,"",IF(J310="","",IF(Valores_especificados,A310+1,"")))</f>
        <v>292</v>
      </c>
      <c r="B311" s="11">
        <f t="shared" si="40"/>
        <v>46202</v>
      </c>
      <c r="C311" s="11">
        <f t="shared" si="41"/>
        <v>46201</v>
      </c>
      <c r="D311" s="10">
        <f t="shared" si="42"/>
        <v>1</v>
      </c>
      <c r="E311" s="10">
        <f t="shared" si="45"/>
        <v>0</v>
      </c>
      <c r="F311" s="9">
        <f t="shared" si="46"/>
        <v>-390027.24953999999</v>
      </c>
      <c r="G311" s="9">
        <f t="shared" si="43"/>
        <v>1233.810356826802</v>
      </c>
      <c r="H311" s="9">
        <f t="shared" si="47"/>
        <v>3400.6284099999998</v>
      </c>
      <c r="I311" s="9">
        <f t="shared" si="48"/>
        <v>-2166.818053</v>
      </c>
      <c r="J311" s="9">
        <f t="shared" si="44"/>
        <v>-393427.87794999999</v>
      </c>
      <c r="K311" s="9">
        <f t="shared" ca="1" si="49"/>
        <v>-133155.25370600002</v>
      </c>
      <c r="L311" s="8"/>
      <c r="M311" s="8"/>
      <c r="N311" s="6"/>
      <c r="O311" s="8"/>
      <c r="P311" s="7"/>
      <c r="Q311" s="6"/>
    </row>
    <row r="312" spans="1:17" x14ac:dyDescent="0.2">
      <c r="A312" s="12">
        <f>IF(J311=0,"",IF(J311="","",IF(Valores_especificados,A311+1,"")))</f>
        <v>293</v>
      </c>
      <c r="B312" s="11">
        <f t="shared" si="40"/>
        <v>46202</v>
      </c>
      <c r="C312" s="11">
        <f t="shared" si="41"/>
        <v>46201</v>
      </c>
      <c r="D312" s="10">
        <f t="shared" si="42"/>
        <v>1</v>
      </c>
      <c r="E312" s="10">
        <f t="shared" si="45"/>
        <v>0</v>
      </c>
      <c r="F312" s="9">
        <f t="shared" si="46"/>
        <v>-393427.87794999999</v>
      </c>
      <c r="G312" s="9">
        <f t="shared" si="43"/>
        <v>1233.810356826802</v>
      </c>
      <c r="H312" s="9">
        <f t="shared" si="47"/>
        <v>3419.52079</v>
      </c>
      <c r="I312" s="9">
        <f t="shared" si="48"/>
        <v>-2185.7104330000002</v>
      </c>
      <c r="J312" s="9">
        <f t="shared" si="44"/>
        <v>-396847.39873999998</v>
      </c>
      <c r="K312" s="9">
        <f t="shared" ca="1" si="49"/>
        <v>-135340.96413900002</v>
      </c>
      <c r="L312" s="8"/>
      <c r="M312" s="8"/>
      <c r="N312" s="6"/>
      <c r="O312" s="8"/>
      <c r="P312" s="7"/>
      <c r="Q312" s="6"/>
    </row>
    <row r="313" spans="1:17" x14ac:dyDescent="0.2">
      <c r="A313" s="12">
        <f>IF(J312=0,"",IF(J312="","",IF(Valores_especificados,A312+1,"")))</f>
        <v>294</v>
      </c>
      <c r="B313" s="11">
        <f t="shared" si="40"/>
        <v>46231</v>
      </c>
      <c r="C313" s="11">
        <f t="shared" si="41"/>
        <v>46231</v>
      </c>
      <c r="D313" s="10" t="str">
        <f t="shared" si="42"/>
        <v/>
      </c>
      <c r="E313" s="10">
        <f t="shared" si="45"/>
        <v>29</v>
      </c>
      <c r="F313" s="9">
        <f t="shared" si="46"/>
        <v>-396847.39873999998</v>
      </c>
      <c r="G313" s="9">
        <f t="shared" si="43"/>
        <v>1233.810356826802</v>
      </c>
      <c r="H313" s="9">
        <f t="shared" si="47"/>
        <v>3438.5181280000002</v>
      </c>
      <c r="I313" s="9">
        <f t="shared" si="48"/>
        <v>-2204.7077709999999</v>
      </c>
      <c r="J313" s="9">
        <f t="shared" si="44"/>
        <v>-400285.916868</v>
      </c>
      <c r="K313" s="9">
        <f t="shared" ca="1" si="49"/>
        <v>-137545.67191</v>
      </c>
      <c r="L313" s="8"/>
      <c r="M313" s="8"/>
      <c r="N313" s="6"/>
      <c r="O313" s="8"/>
      <c r="P313" s="7"/>
      <c r="Q313" s="6"/>
    </row>
    <row r="314" spans="1:17" x14ac:dyDescent="0.2">
      <c r="A314" s="12">
        <f>IF(J313=0,"",IF(J313="","",IF(Valores_especificados,A313+1,"")))</f>
        <v>295</v>
      </c>
      <c r="B314" s="11">
        <f t="shared" si="40"/>
        <v>46231</v>
      </c>
      <c r="C314" s="11">
        <f t="shared" si="41"/>
        <v>46231</v>
      </c>
      <c r="D314" s="10" t="str">
        <f t="shared" si="42"/>
        <v/>
      </c>
      <c r="E314" s="10">
        <f t="shared" si="45"/>
        <v>0</v>
      </c>
      <c r="F314" s="9">
        <f t="shared" si="46"/>
        <v>-400285.916868</v>
      </c>
      <c r="G314" s="9">
        <f t="shared" si="43"/>
        <v>1233.810356826802</v>
      </c>
      <c r="H314" s="9">
        <f t="shared" si="47"/>
        <v>3457.6210059999999</v>
      </c>
      <c r="I314" s="9">
        <f t="shared" si="48"/>
        <v>-2223.810649</v>
      </c>
      <c r="J314" s="9">
        <f t="shared" si="44"/>
        <v>-403743.53787399997</v>
      </c>
      <c r="K314" s="9">
        <f t="shared" ca="1" si="49"/>
        <v>-139769.482559</v>
      </c>
      <c r="L314" s="8"/>
      <c r="M314" s="8"/>
      <c r="N314" s="6"/>
      <c r="O314" s="8"/>
      <c r="P314" s="7"/>
      <c r="Q314" s="6"/>
    </row>
    <row r="315" spans="1:17" x14ac:dyDescent="0.2">
      <c r="A315" s="12">
        <f>IF(J314=0,"",IF(J314="","",IF(Valores_especificados,A314+1,"")))</f>
        <v>296</v>
      </c>
      <c r="B315" s="11">
        <f t="shared" si="40"/>
        <v>46231</v>
      </c>
      <c r="C315" s="11">
        <f t="shared" si="41"/>
        <v>46231</v>
      </c>
      <c r="D315" s="10" t="str">
        <f t="shared" si="42"/>
        <v/>
      </c>
      <c r="E315" s="10">
        <f t="shared" si="45"/>
        <v>0</v>
      </c>
      <c r="F315" s="9">
        <f t="shared" si="46"/>
        <v>-403743.53787399997</v>
      </c>
      <c r="G315" s="9">
        <f t="shared" si="43"/>
        <v>1233.810356826802</v>
      </c>
      <c r="H315" s="9">
        <f t="shared" si="47"/>
        <v>3476.8300119999999</v>
      </c>
      <c r="I315" s="9">
        <f t="shared" si="48"/>
        <v>-2243.0196550000001</v>
      </c>
      <c r="J315" s="9">
        <f t="shared" si="44"/>
        <v>-407220.36788600002</v>
      </c>
      <c r="K315" s="9">
        <f t="shared" ca="1" si="49"/>
        <v>-142012.50221400001</v>
      </c>
      <c r="L315" s="8"/>
      <c r="M315" s="8"/>
      <c r="N315" s="6"/>
      <c r="O315" s="8"/>
      <c r="P315" s="7"/>
      <c r="Q315" s="6"/>
    </row>
    <row r="316" spans="1:17" x14ac:dyDescent="0.2">
      <c r="A316" s="12">
        <f>IF(J315=0,"",IF(J315="","",IF(Valores_especificados,A315+1,"")))</f>
        <v>297</v>
      </c>
      <c r="B316" s="11">
        <f t="shared" si="40"/>
        <v>46262</v>
      </c>
      <c r="C316" s="11">
        <f t="shared" si="41"/>
        <v>46262</v>
      </c>
      <c r="D316" s="10" t="str">
        <f t="shared" si="42"/>
        <v/>
      </c>
      <c r="E316" s="10">
        <f t="shared" si="45"/>
        <v>30</v>
      </c>
      <c r="F316" s="9">
        <f t="shared" si="46"/>
        <v>-407220.36788600002</v>
      </c>
      <c r="G316" s="9">
        <f t="shared" si="43"/>
        <v>1233.810356826802</v>
      </c>
      <c r="H316" s="9">
        <f t="shared" si="47"/>
        <v>3496.1457340000002</v>
      </c>
      <c r="I316" s="9">
        <f t="shared" si="48"/>
        <v>-2262.3353769999999</v>
      </c>
      <c r="J316" s="9">
        <f t="shared" si="44"/>
        <v>-410716.51361999998</v>
      </c>
      <c r="K316" s="9">
        <f t="shared" ca="1" si="49"/>
        <v>-144274.83759100002</v>
      </c>
      <c r="L316" s="8"/>
      <c r="M316" s="8"/>
      <c r="N316" s="6"/>
      <c r="O316" s="8"/>
      <c r="P316" s="7"/>
      <c r="Q316" s="6"/>
    </row>
    <row r="317" spans="1:17" x14ac:dyDescent="0.2">
      <c r="A317" s="12">
        <f>IF(J316=0,"",IF(J316="","",IF(Valores_especificados,A316+1,"")))</f>
        <v>298</v>
      </c>
      <c r="B317" s="11">
        <f t="shared" si="40"/>
        <v>46262</v>
      </c>
      <c r="C317" s="11">
        <f t="shared" si="41"/>
        <v>46262</v>
      </c>
      <c r="D317" s="10" t="str">
        <f t="shared" si="42"/>
        <v/>
      </c>
      <c r="E317" s="10">
        <f t="shared" si="45"/>
        <v>0</v>
      </c>
      <c r="F317" s="9">
        <f t="shared" si="46"/>
        <v>-410716.51361999998</v>
      </c>
      <c r="G317" s="9">
        <f t="shared" si="43"/>
        <v>1233.810356826802</v>
      </c>
      <c r="H317" s="9">
        <f t="shared" si="47"/>
        <v>3515.5687659999999</v>
      </c>
      <c r="I317" s="9">
        <f t="shared" si="48"/>
        <v>-2281.758409</v>
      </c>
      <c r="J317" s="9">
        <f t="shared" si="44"/>
        <v>-414232.08238600002</v>
      </c>
      <c r="K317" s="9">
        <f t="shared" ca="1" si="49"/>
        <v>-146556.59600000002</v>
      </c>
      <c r="L317" s="8"/>
      <c r="M317" s="8"/>
      <c r="N317" s="6"/>
      <c r="O317" s="8"/>
      <c r="P317" s="7"/>
      <c r="Q317" s="6"/>
    </row>
    <row r="318" spans="1:17" x14ac:dyDescent="0.2">
      <c r="A318" s="12">
        <f>IF(J317=0,"",IF(J317="","",IF(Valores_especificados,A317+1,"")))</f>
        <v>299</v>
      </c>
      <c r="B318" s="11">
        <f t="shared" si="40"/>
        <v>46262</v>
      </c>
      <c r="C318" s="11">
        <f t="shared" si="41"/>
        <v>46262</v>
      </c>
      <c r="D318" s="10" t="str">
        <f t="shared" si="42"/>
        <v/>
      </c>
      <c r="E318" s="10">
        <f t="shared" si="45"/>
        <v>0</v>
      </c>
      <c r="F318" s="9">
        <f t="shared" si="46"/>
        <v>-414232.08238600002</v>
      </c>
      <c r="G318" s="9">
        <f t="shared" si="43"/>
        <v>1233.810356826802</v>
      </c>
      <c r="H318" s="9">
        <f t="shared" si="47"/>
        <v>3535.0997040000002</v>
      </c>
      <c r="I318" s="9">
        <f t="shared" si="48"/>
        <v>-2301.2893469999999</v>
      </c>
      <c r="J318" s="9">
        <f t="shared" si="44"/>
        <v>-417767.18209000002</v>
      </c>
      <c r="K318" s="9">
        <f t="shared" ca="1" si="49"/>
        <v>-148857.88534700003</v>
      </c>
      <c r="L318" s="8"/>
      <c r="M318" s="8"/>
      <c r="N318" s="6"/>
      <c r="O318" s="8"/>
      <c r="P318" s="7"/>
      <c r="Q318" s="6"/>
    </row>
    <row r="319" spans="1:17" x14ac:dyDescent="0.2">
      <c r="A319" s="12">
        <f>IF(J318=0,"",IF(J318="","",IF(Valores_especificados,A318+1,"")))</f>
        <v>300</v>
      </c>
      <c r="B319" s="11">
        <f t="shared" si="40"/>
        <v>46293</v>
      </c>
      <c r="C319" s="11">
        <f t="shared" si="41"/>
        <v>46293</v>
      </c>
      <c r="D319" s="10" t="str">
        <f t="shared" si="42"/>
        <v/>
      </c>
      <c r="E319" s="10">
        <f t="shared" si="45"/>
        <v>30</v>
      </c>
      <c r="F319" s="9">
        <f t="shared" si="46"/>
        <v>-417767.18209000002</v>
      </c>
      <c r="G319" s="9">
        <f t="shared" si="43"/>
        <v>1233.810356826802</v>
      </c>
      <c r="H319" s="9">
        <f t="shared" si="47"/>
        <v>3554.7391459999999</v>
      </c>
      <c r="I319" s="9">
        <f t="shared" si="48"/>
        <v>-2320.9287890000001</v>
      </c>
      <c r="J319" s="9">
        <f t="shared" si="44"/>
        <v>-421321.92123600002</v>
      </c>
      <c r="K319" s="9">
        <f t="shared" ca="1" si="49"/>
        <v>-151178.81413600003</v>
      </c>
      <c r="L319" s="8"/>
      <c r="M319" s="8"/>
      <c r="N319" s="6"/>
      <c r="O319" s="8"/>
      <c r="P319" s="7"/>
      <c r="Q319" s="6"/>
    </row>
    <row r="320" spans="1:17" x14ac:dyDescent="0.2">
      <c r="A320" s="12">
        <f>IF(J319=0,"",IF(J319="","",IF(Valores_especificados,A319+1,"")))</f>
        <v>301</v>
      </c>
      <c r="B320" s="11">
        <f t="shared" si="40"/>
        <v>46293</v>
      </c>
      <c r="C320" s="11">
        <f t="shared" si="41"/>
        <v>46293</v>
      </c>
      <c r="D320" s="10" t="str">
        <f t="shared" si="42"/>
        <v/>
      </c>
      <c r="E320" s="10">
        <f t="shared" si="45"/>
        <v>0</v>
      </c>
      <c r="F320" s="9">
        <f t="shared" si="46"/>
        <v>-421321.92123600002</v>
      </c>
      <c r="G320" s="9">
        <f t="shared" si="43"/>
        <v>1233.810356826802</v>
      </c>
      <c r="H320" s="9">
        <f t="shared" si="47"/>
        <v>3574.487697</v>
      </c>
      <c r="I320" s="9">
        <f t="shared" si="48"/>
        <v>-2340.6773400000002</v>
      </c>
      <c r="J320" s="9">
        <f t="shared" si="44"/>
        <v>-424896.408933</v>
      </c>
      <c r="K320" s="9">
        <f t="shared" ca="1" si="49"/>
        <v>-153519.49147600002</v>
      </c>
      <c r="L320" s="8"/>
      <c r="M320" s="8"/>
      <c r="N320" s="6"/>
      <c r="O320" s="8"/>
      <c r="P320" s="7"/>
      <c r="Q320" s="6"/>
    </row>
    <row r="321" spans="1:17" x14ac:dyDescent="0.2">
      <c r="A321" s="12">
        <f>IF(J320=0,"",IF(J320="","",IF(Valores_especificados,A320+1,"")))</f>
        <v>302</v>
      </c>
      <c r="B321" s="11">
        <f t="shared" si="40"/>
        <v>46293</v>
      </c>
      <c r="C321" s="11">
        <f t="shared" si="41"/>
        <v>46293</v>
      </c>
      <c r="D321" s="10" t="str">
        <f t="shared" si="42"/>
        <v/>
      </c>
      <c r="E321" s="10">
        <f t="shared" si="45"/>
        <v>0</v>
      </c>
      <c r="F321" s="9">
        <f t="shared" si="46"/>
        <v>-424896.408933</v>
      </c>
      <c r="G321" s="9">
        <f t="shared" si="43"/>
        <v>1233.810356826802</v>
      </c>
      <c r="H321" s="9">
        <f t="shared" si="47"/>
        <v>3594.3459619999999</v>
      </c>
      <c r="I321" s="9">
        <f t="shared" si="48"/>
        <v>-2360.535605</v>
      </c>
      <c r="J321" s="9">
        <f t="shared" si="44"/>
        <v>-428490.75489500002</v>
      </c>
      <c r="K321" s="9">
        <f t="shared" ca="1" si="49"/>
        <v>-155880.02708100004</v>
      </c>
      <c r="L321" s="8"/>
      <c r="M321" s="8"/>
      <c r="N321" s="6"/>
      <c r="O321" s="8"/>
      <c r="P321" s="7"/>
      <c r="Q321" s="6"/>
    </row>
    <row r="322" spans="1:17" x14ac:dyDescent="0.2">
      <c r="A322" s="12">
        <f>IF(J321=0,"",IF(J321="","",IF(Valores_especificados,A321+1,"")))</f>
        <v>303</v>
      </c>
      <c r="B322" s="11">
        <f t="shared" si="40"/>
        <v>46323</v>
      </c>
      <c r="C322" s="11">
        <f t="shared" si="41"/>
        <v>46323</v>
      </c>
      <c r="D322" s="10" t="str">
        <f t="shared" si="42"/>
        <v/>
      </c>
      <c r="E322" s="10">
        <f t="shared" si="45"/>
        <v>30</v>
      </c>
      <c r="F322" s="9">
        <f t="shared" si="46"/>
        <v>-428490.75489500002</v>
      </c>
      <c r="G322" s="9">
        <f t="shared" si="43"/>
        <v>1233.810356826802</v>
      </c>
      <c r="H322" s="9">
        <f t="shared" si="47"/>
        <v>3614.3145509999999</v>
      </c>
      <c r="I322" s="9">
        <f t="shared" si="48"/>
        <v>-2380.5041940000001</v>
      </c>
      <c r="J322" s="9">
        <f t="shared" si="44"/>
        <v>-432105.06944599998</v>
      </c>
      <c r="K322" s="9">
        <f t="shared" ca="1" si="49"/>
        <v>-158260.53127500004</v>
      </c>
      <c r="L322" s="8"/>
      <c r="M322" s="8"/>
      <c r="N322" s="6"/>
      <c r="O322" s="8"/>
      <c r="P322" s="7"/>
      <c r="Q322" s="6"/>
    </row>
    <row r="323" spans="1:17" x14ac:dyDescent="0.2">
      <c r="A323" s="12">
        <f>IF(J322=0,"",IF(J322="","",IF(Valores_especificados,A322+1,"")))</f>
        <v>304</v>
      </c>
      <c r="B323" s="11">
        <f t="shared" si="40"/>
        <v>46323</v>
      </c>
      <c r="C323" s="11">
        <f t="shared" si="41"/>
        <v>46323</v>
      </c>
      <c r="D323" s="10" t="str">
        <f t="shared" si="42"/>
        <v/>
      </c>
      <c r="E323" s="10">
        <f t="shared" si="45"/>
        <v>0</v>
      </c>
      <c r="F323" s="9">
        <f t="shared" si="46"/>
        <v>-432105.06944599998</v>
      </c>
      <c r="G323" s="9">
        <f t="shared" si="43"/>
        <v>1233.810356826802</v>
      </c>
      <c r="H323" s="9">
        <f t="shared" si="47"/>
        <v>3634.394076</v>
      </c>
      <c r="I323" s="9">
        <f t="shared" si="48"/>
        <v>-2400.5837190000002</v>
      </c>
      <c r="J323" s="9">
        <f t="shared" si="44"/>
        <v>-435739.46352200001</v>
      </c>
      <c r="K323" s="9">
        <f t="shared" ca="1" si="49"/>
        <v>-160661.11499400003</v>
      </c>
      <c r="L323" s="8"/>
      <c r="M323" s="8"/>
      <c r="N323" s="6"/>
      <c r="O323" s="8"/>
      <c r="P323" s="7"/>
      <c r="Q323" s="6"/>
    </row>
    <row r="324" spans="1:17" x14ac:dyDescent="0.2">
      <c r="A324" s="12">
        <f>IF(J323=0,"",IF(J323="","",IF(Valores_especificados,A323+1,"")))</f>
        <v>305</v>
      </c>
      <c r="B324" s="11">
        <f t="shared" si="40"/>
        <v>46323</v>
      </c>
      <c r="C324" s="11">
        <f t="shared" si="41"/>
        <v>46323</v>
      </c>
      <c r="D324" s="10" t="str">
        <f t="shared" si="42"/>
        <v/>
      </c>
      <c r="E324" s="10">
        <f t="shared" si="45"/>
        <v>0</v>
      </c>
      <c r="F324" s="9">
        <f t="shared" si="46"/>
        <v>-435739.46352200001</v>
      </c>
      <c r="G324" s="9">
        <f t="shared" si="43"/>
        <v>1233.810356826802</v>
      </c>
      <c r="H324" s="9">
        <f t="shared" si="47"/>
        <v>3654.5851539999999</v>
      </c>
      <c r="I324" s="9">
        <f t="shared" si="48"/>
        <v>-2420.774797</v>
      </c>
      <c r="J324" s="9">
        <f t="shared" si="44"/>
        <v>-439394.04867599998</v>
      </c>
      <c r="K324" s="9">
        <f t="shared" ca="1" si="49"/>
        <v>-163081.88979100002</v>
      </c>
      <c r="L324" s="8"/>
      <c r="M324" s="8"/>
      <c r="N324" s="6"/>
      <c r="O324" s="8"/>
      <c r="P324" s="7"/>
      <c r="Q324" s="6"/>
    </row>
    <row r="325" spans="1:17" x14ac:dyDescent="0.2">
      <c r="A325" s="12">
        <f>IF(J324=0,"",IF(J324="","",IF(Valores_especificados,A324+1,"")))</f>
        <v>306</v>
      </c>
      <c r="B325" s="11">
        <f t="shared" si="40"/>
        <v>46354</v>
      </c>
      <c r="C325" s="11">
        <f t="shared" si="41"/>
        <v>46354</v>
      </c>
      <c r="D325" s="10" t="str">
        <f t="shared" si="42"/>
        <v/>
      </c>
      <c r="E325" s="10">
        <f t="shared" si="45"/>
        <v>30</v>
      </c>
      <c r="F325" s="9">
        <f t="shared" si="46"/>
        <v>-439394.04867599998</v>
      </c>
      <c r="G325" s="9">
        <f t="shared" si="43"/>
        <v>1233.810356826802</v>
      </c>
      <c r="H325" s="9">
        <f t="shared" si="47"/>
        <v>3674.8884050000001</v>
      </c>
      <c r="I325" s="9">
        <f t="shared" si="48"/>
        <v>-2441.0780479999999</v>
      </c>
      <c r="J325" s="9">
        <f t="shared" si="44"/>
        <v>-443068.93708100001</v>
      </c>
      <c r="K325" s="9">
        <f t="shared" ca="1" si="49"/>
        <v>-165522.96783900002</v>
      </c>
      <c r="L325" s="8"/>
      <c r="M325" s="8"/>
      <c r="N325" s="6"/>
      <c r="O325" s="8"/>
      <c r="P325" s="7"/>
      <c r="Q325" s="6"/>
    </row>
    <row r="326" spans="1:17" x14ac:dyDescent="0.2">
      <c r="A326" s="12">
        <f>IF(J325=0,"",IF(J325="","",IF(Valores_especificados,A325+1,"")))</f>
        <v>307</v>
      </c>
      <c r="B326" s="11">
        <f t="shared" si="40"/>
        <v>46354</v>
      </c>
      <c r="C326" s="11">
        <f t="shared" si="41"/>
        <v>46354</v>
      </c>
      <c r="D326" s="10" t="str">
        <f t="shared" si="42"/>
        <v/>
      </c>
      <c r="E326" s="10">
        <f t="shared" si="45"/>
        <v>0</v>
      </c>
      <c r="F326" s="9">
        <f t="shared" si="46"/>
        <v>-443068.93708100001</v>
      </c>
      <c r="G326" s="9">
        <f t="shared" si="43"/>
        <v>1233.810356826802</v>
      </c>
      <c r="H326" s="9">
        <f t="shared" si="47"/>
        <v>3695.3044519999999</v>
      </c>
      <c r="I326" s="9">
        <f t="shared" si="48"/>
        <v>-2461.494095</v>
      </c>
      <c r="J326" s="9">
        <f t="shared" si="44"/>
        <v>-446764.24153300002</v>
      </c>
      <c r="K326" s="9">
        <f t="shared" ca="1" si="49"/>
        <v>-167984.46193400002</v>
      </c>
      <c r="L326" s="8"/>
      <c r="M326" s="8"/>
      <c r="N326" s="6"/>
      <c r="O326" s="8"/>
      <c r="P326" s="7"/>
      <c r="Q326" s="6"/>
    </row>
    <row r="327" spans="1:17" x14ac:dyDescent="0.2">
      <c r="A327" s="12">
        <f>IF(J326=0,"",IF(J326="","",IF(Valores_especificados,A326+1,"")))</f>
        <v>308</v>
      </c>
      <c r="B327" s="11">
        <f t="shared" si="40"/>
        <v>46354</v>
      </c>
      <c r="C327" s="11">
        <f t="shared" si="41"/>
        <v>46354</v>
      </c>
      <c r="D327" s="10" t="str">
        <f t="shared" si="42"/>
        <v/>
      </c>
      <c r="E327" s="10">
        <f t="shared" si="45"/>
        <v>0</v>
      </c>
      <c r="F327" s="9">
        <f t="shared" si="46"/>
        <v>-446764.24153300002</v>
      </c>
      <c r="G327" s="9">
        <f t="shared" si="43"/>
        <v>1233.810356826802</v>
      </c>
      <c r="H327" s="9">
        <f t="shared" si="47"/>
        <v>3715.8339209999999</v>
      </c>
      <c r="I327" s="9">
        <f t="shared" si="48"/>
        <v>-2482.0235640000001</v>
      </c>
      <c r="J327" s="9">
        <f t="shared" si="44"/>
        <v>-450480.07545399998</v>
      </c>
      <c r="K327" s="9">
        <f t="shared" ca="1" si="49"/>
        <v>-170466.48549800002</v>
      </c>
      <c r="L327" s="8"/>
      <c r="M327" s="8"/>
      <c r="N327" s="6"/>
      <c r="O327" s="8"/>
      <c r="P327" s="7"/>
      <c r="Q327" s="6"/>
    </row>
    <row r="328" spans="1:17" x14ac:dyDescent="0.2">
      <c r="A328" s="12">
        <f>IF(J327=0,"",IF(J327="","",IF(Valores_especificados,A327+1,"")))</f>
        <v>309</v>
      </c>
      <c r="B328" s="11">
        <f t="shared" si="40"/>
        <v>46384</v>
      </c>
      <c r="C328" s="11">
        <f t="shared" si="41"/>
        <v>46384</v>
      </c>
      <c r="D328" s="10" t="str">
        <f t="shared" si="42"/>
        <v/>
      </c>
      <c r="E328" s="10">
        <f t="shared" si="45"/>
        <v>30</v>
      </c>
      <c r="F328" s="9">
        <f t="shared" si="46"/>
        <v>-450480.07545399998</v>
      </c>
      <c r="G328" s="9">
        <f t="shared" si="43"/>
        <v>1233.810356826802</v>
      </c>
      <c r="H328" s="9">
        <f t="shared" si="47"/>
        <v>3736.4774430000002</v>
      </c>
      <c r="I328" s="9">
        <f t="shared" si="48"/>
        <v>-2502.6670859999999</v>
      </c>
      <c r="J328" s="9">
        <f t="shared" si="44"/>
        <v>-454216.55289699999</v>
      </c>
      <c r="K328" s="9">
        <f t="shared" ca="1" si="49"/>
        <v>-172969.15258400002</v>
      </c>
      <c r="L328" s="8"/>
      <c r="M328" s="8"/>
      <c r="N328" s="6"/>
      <c r="O328" s="8"/>
      <c r="P328" s="7"/>
      <c r="Q328" s="6"/>
    </row>
    <row r="329" spans="1:17" x14ac:dyDescent="0.2">
      <c r="A329" s="12">
        <f>IF(J328=0,"",IF(J328="","",IF(Valores_especificados,A328+1,"")))</f>
        <v>310</v>
      </c>
      <c r="B329" s="11">
        <f t="shared" si="40"/>
        <v>46384</v>
      </c>
      <c r="C329" s="11">
        <f t="shared" si="41"/>
        <v>46384</v>
      </c>
      <c r="D329" s="10" t="str">
        <f t="shared" si="42"/>
        <v/>
      </c>
      <c r="E329" s="10">
        <f t="shared" si="45"/>
        <v>0</v>
      </c>
      <c r="F329" s="9">
        <f t="shared" si="46"/>
        <v>-454216.55289699999</v>
      </c>
      <c r="G329" s="9">
        <f t="shared" si="43"/>
        <v>1233.810356826802</v>
      </c>
      <c r="H329" s="9">
        <f t="shared" si="47"/>
        <v>3757.235651</v>
      </c>
      <c r="I329" s="9">
        <f t="shared" si="48"/>
        <v>-2523.4252940000001</v>
      </c>
      <c r="J329" s="9">
        <f t="shared" si="44"/>
        <v>-457973.78854799998</v>
      </c>
      <c r="K329" s="9">
        <f t="shared" ca="1" si="49"/>
        <v>-175492.57787800001</v>
      </c>
      <c r="L329" s="8"/>
      <c r="M329" s="8"/>
      <c r="N329" s="6"/>
      <c r="O329" s="8"/>
      <c r="P329" s="7"/>
      <c r="Q329" s="6"/>
    </row>
    <row r="330" spans="1:17" x14ac:dyDescent="0.2">
      <c r="A330" s="12">
        <f>IF(J329=0,"",IF(J329="","",IF(Valores_especificados,A329+1,"")))</f>
        <v>311</v>
      </c>
      <c r="B330" s="11">
        <f t="shared" si="40"/>
        <v>46384</v>
      </c>
      <c r="C330" s="11">
        <f t="shared" si="41"/>
        <v>46384</v>
      </c>
      <c r="D330" s="10" t="str">
        <f t="shared" si="42"/>
        <v/>
      </c>
      <c r="E330" s="10">
        <f t="shared" si="45"/>
        <v>0</v>
      </c>
      <c r="F330" s="9">
        <f t="shared" si="46"/>
        <v>-457973.78854799998</v>
      </c>
      <c r="G330" s="9">
        <f t="shared" si="43"/>
        <v>1233.810356826802</v>
      </c>
      <c r="H330" s="9">
        <f t="shared" si="47"/>
        <v>3778.1091820000001</v>
      </c>
      <c r="I330" s="9">
        <f t="shared" si="48"/>
        <v>-2544.2988249999999</v>
      </c>
      <c r="J330" s="9">
        <f t="shared" si="44"/>
        <v>-461751.89773000003</v>
      </c>
      <c r="K330" s="9">
        <f t="shared" ca="1" si="49"/>
        <v>-178036.87670300002</v>
      </c>
      <c r="L330" s="8"/>
      <c r="M330" s="8"/>
      <c r="N330" s="6"/>
      <c r="O330" s="8"/>
      <c r="P330" s="7"/>
      <c r="Q330" s="6"/>
    </row>
    <row r="331" spans="1:17" x14ac:dyDescent="0.2">
      <c r="A331" s="12">
        <f>IF(J330=0,"",IF(J330="","",IF(Valores_especificados,A330+1,"")))</f>
        <v>312</v>
      </c>
      <c r="B331" s="11">
        <f t="shared" si="40"/>
        <v>46415</v>
      </c>
      <c r="C331" s="11">
        <f t="shared" si="41"/>
        <v>46415</v>
      </c>
      <c r="D331" s="10" t="str">
        <f t="shared" si="42"/>
        <v/>
      </c>
      <c r="E331" s="10">
        <f t="shared" si="45"/>
        <v>30</v>
      </c>
      <c r="F331" s="9">
        <f t="shared" si="46"/>
        <v>-461751.89773000003</v>
      </c>
      <c r="G331" s="9">
        <f t="shared" si="43"/>
        <v>1233.810356826802</v>
      </c>
      <c r="H331" s="9">
        <f t="shared" si="47"/>
        <v>3799.0986779999998</v>
      </c>
      <c r="I331" s="9">
        <f t="shared" si="48"/>
        <v>-2565.288321</v>
      </c>
      <c r="J331" s="9">
        <f t="shared" si="44"/>
        <v>-465550.99640800001</v>
      </c>
      <c r="K331" s="9">
        <f t="shared" ca="1" si="49"/>
        <v>-180602.16502400002</v>
      </c>
      <c r="L331" s="8"/>
      <c r="M331" s="8"/>
      <c r="N331" s="6"/>
      <c r="O331" s="8"/>
      <c r="P331" s="7"/>
      <c r="Q331" s="6"/>
    </row>
    <row r="332" spans="1:17" x14ac:dyDescent="0.2">
      <c r="A332" s="12">
        <f>IF(J331=0,"",IF(J331="","",IF(Valores_especificados,A331+1,"")))</f>
        <v>313</v>
      </c>
      <c r="B332" s="11">
        <f t="shared" si="40"/>
        <v>46415</v>
      </c>
      <c r="C332" s="11">
        <f t="shared" si="41"/>
        <v>46415</v>
      </c>
      <c r="D332" s="10" t="str">
        <f t="shared" si="42"/>
        <v/>
      </c>
      <c r="E332" s="10">
        <f t="shared" si="45"/>
        <v>0</v>
      </c>
      <c r="F332" s="9">
        <f t="shared" si="46"/>
        <v>-465550.99640800001</v>
      </c>
      <c r="G332" s="9">
        <f t="shared" si="43"/>
        <v>1233.810356826802</v>
      </c>
      <c r="H332" s="9">
        <f t="shared" si="47"/>
        <v>3820.2047809999999</v>
      </c>
      <c r="I332" s="9">
        <f t="shared" si="48"/>
        <v>-2586.3944240000001</v>
      </c>
      <c r="J332" s="9">
        <f t="shared" si="44"/>
        <v>-469371.20118899998</v>
      </c>
      <c r="K332" s="9">
        <f t="shared" ca="1" si="49"/>
        <v>-183188.55944800001</v>
      </c>
      <c r="L332" s="8"/>
      <c r="M332" s="8"/>
      <c r="N332" s="6"/>
      <c r="O332" s="8"/>
      <c r="P332" s="7"/>
      <c r="Q332" s="6"/>
    </row>
    <row r="333" spans="1:17" x14ac:dyDescent="0.2">
      <c r="A333" s="12">
        <f>IF(J332=0,"",IF(J332="","",IF(Valores_especificados,A332+1,"")))</f>
        <v>314</v>
      </c>
      <c r="B333" s="11">
        <f t="shared" si="40"/>
        <v>46415</v>
      </c>
      <c r="C333" s="11">
        <f t="shared" si="41"/>
        <v>46415</v>
      </c>
      <c r="D333" s="10" t="str">
        <f t="shared" si="42"/>
        <v/>
      </c>
      <c r="E333" s="10">
        <f t="shared" si="45"/>
        <v>0</v>
      </c>
      <c r="F333" s="9">
        <f t="shared" si="46"/>
        <v>-469371.20118899998</v>
      </c>
      <c r="G333" s="9">
        <f t="shared" si="43"/>
        <v>1233.810356826802</v>
      </c>
      <c r="H333" s="9">
        <f t="shared" si="47"/>
        <v>3841.4281409999999</v>
      </c>
      <c r="I333" s="9">
        <f t="shared" si="48"/>
        <v>-2607.617784</v>
      </c>
      <c r="J333" s="9">
        <f t="shared" si="44"/>
        <v>-473212.62933000003</v>
      </c>
      <c r="K333" s="9">
        <f t="shared" ca="1" si="49"/>
        <v>-185796.17723200002</v>
      </c>
      <c r="L333" s="8"/>
      <c r="M333" s="8"/>
      <c r="N333" s="6"/>
      <c r="O333" s="8"/>
      <c r="P333" s="7"/>
      <c r="Q333" s="6"/>
    </row>
    <row r="334" spans="1:17" x14ac:dyDescent="0.2">
      <c r="A334" s="12">
        <f>IF(J333=0,"",IF(J333="","",IF(Valores_especificados,A333+1,"")))</f>
        <v>315</v>
      </c>
      <c r="B334" s="11">
        <f t="shared" si="40"/>
        <v>46447</v>
      </c>
      <c r="C334" s="11">
        <f t="shared" si="41"/>
        <v>46446</v>
      </c>
      <c r="D334" s="10">
        <f t="shared" si="42"/>
        <v>1</v>
      </c>
      <c r="E334" s="10">
        <f t="shared" si="45"/>
        <v>33</v>
      </c>
      <c r="F334" s="9">
        <f t="shared" si="46"/>
        <v>-473212.62933000003</v>
      </c>
      <c r="G334" s="9">
        <f t="shared" si="43"/>
        <v>1233.810356826802</v>
      </c>
      <c r="H334" s="9">
        <f t="shared" si="47"/>
        <v>3862.769409</v>
      </c>
      <c r="I334" s="9">
        <f t="shared" si="48"/>
        <v>-2628.9590520000002</v>
      </c>
      <c r="J334" s="9">
        <f t="shared" si="44"/>
        <v>-477075.39873900003</v>
      </c>
      <c r="K334" s="9">
        <f t="shared" ca="1" si="49"/>
        <v>-188425.13628400001</v>
      </c>
      <c r="L334" s="8"/>
      <c r="M334" s="8"/>
      <c r="N334" s="6"/>
      <c r="O334" s="8"/>
      <c r="P334" s="7"/>
      <c r="Q334" s="6"/>
    </row>
    <row r="335" spans="1:17" x14ac:dyDescent="0.2">
      <c r="A335" s="12">
        <f>IF(J334=0,"",IF(J334="","",IF(Valores_especificados,A334+1,"")))</f>
        <v>316</v>
      </c>
      <c r="B335" s="11">
        <f t="shared" si="40"/>
        <v>46447</v>
      </c>
      <c r="C335" s="11">
        <f t="shared" si="41"/>
        <v>46446</v>
      </c>
      <c r="D335" s="10">
        <f t="shared" si="42"/>
        <v>1</v>
      </c>
      <c r="E335" s="10">
        <f t="shared" si="45"/>
        <v>0</v>
      </c>
      <c r="F335" s="9">
        <f t="shared" si="46"/>
        <v>-477075.39873900003</v>
      </c>
      <c r="G335" s="9">
        <f t="shared" si="43"/>
        <v>1233.810356826802</v>
      </c>
      <c r="H335" s="9">
        <f t="shared" si="47"/>
        <v>3884.2292389999998</v>
      </c>
      <c r="I335" s="9">
        <f t="shared" si="48"/>
        <v>-2650.4188819999999</v>
      </c>
      <c r="J335" s="9">
        <f t="shared" si="44"/>
        <v>-480959.62797799997</v>
      </c>
      <c r="K335" s="9">
        <f t="shared" ca="1" si="49"/>
        <v>-191075.55516600001</v>
      </c>
      <c r="L335" s="8"/>
      <c r="M335" s="8"/>
      <c r="N335" s="6"/>
      <c r="O335" s="8"/>
      <c r="P335" s="7"/>
      <c r="Q335" s="6"/>
    </row>
    <row r="336" spans="1:17" x14ac:dyDescent="0.2">
      <c r="A336" s="12">
        <f>IF(J335=0,"",IF(J335="","",IF(Valores_especificados,A335+1,"")))</f>
        <v>317</v>
      </c>
      <c r="B336" s="11">
        <f t="shared" si="40"/>
        <v>46447</v>
      </c>
      <c r="C336" s="11">
        <f t="shared" si="41"/>
        <v>46446</v>
      </c>
      <c r="D336" s="10">
        <f t="shared" si="42"/>
        <v>1</v>
      </c>
      <c r="E336" s="10">
        <f t="shared" si="45"/>
        <v>0</v>
      </c>
      <c r="F336" s="9">
        <f t="shared" si="46"/>
        <v>-480959.62797799997</v>
      </c>
      <c r="G336" s="9">
        <f t="shared" si="43"/>
        <v>1233.810356826802</v>
      </c>
      <c r="H336" s="9">
        <f t="shared" si="47"/>
        <v>3905.8082899999999</v>
      </c>
      <c r="I336" s="9">
        <f t="shared" si="48"/>
        <v>-2671.9979330000001</v>
      </c>
      <c r="J336" s="9">
        <f t="shared" si="44"/>
        <v>-484865.43626799999</v>
      </c>
      <c r="K336" s="9">
        <f t="shared" ca="1" si="49"/>
        <v>-193747.55309900001</v>
      </c>
      <c r="L336" s="8"/>
      <c r="M336" s="8"/>
      <c r="N336" s="6"/>
      <c r="O336" s="8"/>
      <c r="P336" s="7"/>
      <c r="Q336" s="6"/>
    </row>
    <row r="337" spans="1:17" x14ac:dyDescent="0.2">
      <c r="A337" s="12">
        <f>IF(J336=0,"",IF(J336="","",IF(Valores_especificados,A336+1,"")))</f>
        <v>318</v>
      </c>
      <c r="B337" s="11">
        <f t="shared" si="40"/>
        <v>46475</v>
      </c>
      <c r="C337" s="11">
        <f t="shared" si="41"/>
        <v>46474</v>
      </c>
      <c r="D337" s="10">
        <f t="shared" si="42"/>
        <v>1</v>
      </c>
      <c r="E337" s="10">
        <f t="shared" si="45"/>
        <v>28</v>
      </c>
      <c r="F337" s="9">
        <f t="shared" si="46"/>
        <v>-484865.43626799999</v>
      </c>
      <c r="G337" s="9">
        <f t="shared" si="43"/>
        <v>1233.810356826802</v>
      </c>
      <c r="H337" s="9">
        <f t="shared" si="47"/>
        <v>3927.5072249999998</v>
      </c>
      <c r="I337" s="9">
        <f t="shared" si="48"/>
        <v>-2693.696868</v>
      </c>
      <c r="J337" s="9">
        <f t="shared" si="44"/>
        <v>-488792.943493</v>
      </c>
      <c r="K337" s="9">
        <f t="shared" ca="1" si="49"/>
        <v>-196441.24996700001</v>
      </c>
      <c r="L337" s="8"/>
      <c r="M337" s="8"/>
      <c r="N337" s="6"/>
      <c r="O337" s="8"/>
      <c r="P337" s="7"/>
      <c r="Q337" s="6"/>
    </row>
    <row r="338" spans="1:17" x14ac:dyDescent="0.2">
      <c r="A338" s="12">
        <f>IF(J337=0,"",IF(J337="","",IF(Valores_especificados,A337+1,"")))</f>
        <v>319</v>
      </c>
      <c r="B338" s="11">
        <f t="shared" si="40"/>
        <v>46475</v>
      </c>
      <c r="C338" s="11">
        <f t="shared" si="41"/>
        <v>46474</v>
      </c>
      <c r="D338" s="10">
        <f t="shared" si="42"/>
        <v>1</v>
      </c>
      <c r="E338" s="10">
        <f t="shared" si="45"/>
        <v>0</v>
      </c>
      <c r="F338" s="9">
        <f t="shared" si="46"/>
        <v>-488792.943493</v>
      </c>
      <c r="G338" s="9">
        <f t="shared" si="43"/>
        <v>1233.810356826802</v>
      </c>
      <c r="H338" s="9">
        <f t="shared" si="47"/>
        <v>3949.3267099999998</v>
      </c>
      <c r="I338" s="9">
        <f t="shared" si="48"/>
        <v>-2715.516353</v>
      </c>
      <c r="J338" s="9">
        <f t="shared" si="44"/>
        <v>-492742.27020299999</v>
      </c>
      <c r="K338" s="9">
        <f t="shared" ca="1" si="49"/>
        <v>-199156.76632000002</v>
      </c>
      <c r="L338" s="8"/>
      <c r="M338" s="8"/>
      <c r="N338" s="6"/>
      <c r="O338" s="8"/>
      <c r="P338" s="7"/>
      <c r="Q338" s="6"/>
    </row>
    <row r="339" spans="1:17" x14ac:dyDescent="0.2">
      <c r="A339" s="12">
        <f>IF(J338=0,"",IF(J338="","",IF(Valores_especificados,A338+1,"")))</f>
        <v>320</v>
      </c>
      <c r="B339" s="11">
        <f t="shared" si="40"/>
        <v>46475</v>
      </c>
      <c r="C339" s="11">
        <f t="shared" si="41"/>
        <v>46474</v>
      </c>
      <c r="D339" s="10">
        <f t="shared" si="42"/>
        <v>1</v>
      </c>
      <c r="E339" s="10">
        <f t="shared" si="45"/>
        <v>0</v>
      </c>
      <c r="F339" s="9">
        <f t="shared" si="46"/>
        <v>-492742.27020299999</v>
      </c>
      <c r="G339" s="9">
        <f t="shared" si="43"/>
        <v>1233.810356826802</v>
      </c>
      <c r="H339" s="9">
        <f t="shared" si="47"/>
        <v>3971.2674139999999</v>
      </c>
      <c r="I339" s="9">
        <f t="shared" si="48"/>
        <v>-2737.4570570000001</v>
      </c>
      <c r="J339" s="9">
        <f t="shared" si="44"/>
        <v>-496713.53761699999</v>
      </c>
      <c r="K339" s="9">
        <f t="shared" ca="1" si="49"/>
        <v>-201894.22337700002</v>
      </c>
      <c r="L339" s="8"/>
      <c r="M339" s="8"/>
      <c r="N339" s="6"/>
      <c r="O339" s="8"/>
      <c r="P339" s="7"/>
      <c r="Q339" s="6"/>
    </row>
    <row r="340" spans="1:17" x14ac:dyDescent="0.2">
      <c r="A340" s="12">
        <f>IF(J339=0,"",IF(J339="","",IF(Valores_especificados,A339+1,"")))</f>
        <v>321</v>
      </c>
      <c r="B340" s="11">
        <f t="shared" ref="B340:B403" si="50">IF(AND(D340&lt;&gt;"",$N$3=$L$12),C340+D340,C340)</f>
        <v>46505</v>
      </c>
      <c r="C340" s="11">
        <f t="shared" ref="C340:C403" si="51">IF($A$10=$L$9,IF(Núm_de_pago&lt;&gt;"",DATE(YEAR(Inicio_prestamo),MONTH(Inicio_prestamo)+(Núm_de_pago),DAY(Inicio_prestamo)),""),IF(Núm_de_pago&lt;&gt;"",DATE(YEAR(Inicio_prestamo),MONTH(Inicio_prestamo)+(Núm_de_pago)*12/Núm_pagos_al_año,DAY(Inicio_prestamo)),""))</f>
        <v>46505</v>
      </c>
      <c r="D340" s="10" t="str">
        <f t="shared" ref="D340:D403" si="52">IF(Núm_de_pago&lt;&gt;"",IF(WEEKDAY(C340)=1,1,""),"")</f>
        <v/>
      </c>
      <c r="E340" s="10">
        <f t="shared" si="45"/>
        <v>29</v>
      </c>
      <c r="F340" s="9">
        <f t="shared" si="46"/>
        <v>-496713.53761699999</v>
      </c>
      <c r="G340" s="9">
        <f t="shared" ref="G340:G403" si="53">IF(Núm_de_pago&lt;&gt;"",Pago_mensual_programado,"")</f>
        <v>1233.810356826802</v>
      </c>
      <c r="H340" s="9">
        <f t="shared" si="47"/>
        <v>3993.3300100000001</v>
      </c>
      <c r="I340" s="9">
        <f t="shared" si="48"/>
        <v>-2759.5196529999998</v>
      </c>
      <c r="J340" s="9">
        <f t="shared" ref="J340:J403" si="54">IF(Núm_de_pago&lt;&gt;"",ROUND(Saldo_inicial-Capital,6),IF(Núm_de_pago&lt;&gt;"",0,""))</f>
        <v>-500706.86762700003</v>
      </c>
      <c r="K340" s="9">
        <f t="shared" ca="1" si="49"/>
        <v>-204653.74303000001</v>
      </c>
      <c r="L340" s="8"/>
      <c r="M340" s="8"/>
      <c r="N340" s="6"/>
      <c r="O340" s="8"/>
      <c r="P340" s="7"/>
      <c r="Q340" s="6"/>
    </row>
    <row r="341" spans="1:17" x14ac:dyDescent="0.2">
      <c r="A341" s="12">
        <f>IF(J340=0,"",IF(J340="","",IF(Valores_especificados,A340+1,"")))</f>
        <v>322</v>
      </c>
      <c r="B341" s="11">
        <f t="shared" si="50"/>
        <v>46505</v>
      </c>
      <c r="C341" s="11">
        <f t="shared" si="51"/>
        <v>46505</v>
      </c>
      <c r="D341" s="10" t="str">
        <f t="shared" si="52"/>
        <v/>
      </c>
      <c r="E341" s="10">
        <f t="shared" ref="E341:E404" si="55">IF(A341="","",IF($N$5=$L$14,DAYS360(B340,B341,TRUE),_xlfn.DAYS(B341,B340)))</f>
        <v>0</v>
      </c>
      <c r="F341" s="9">
        <f t="shared" ref="F341:F404" si="56">IF(Núm_de_pago&lt;&gt;"",ROUND(J340,6),"")</f>
        <v>-500706.86762700003</v>
      </c>
      <c r="G341" s="9">
        <f t="shared" si="53"/>
        <v>1233.810356826802</v>
      </c>
      <c r="H341" s="9">
        <f t="shared" ref="H341:H404" si="57">IF(A341="","",ROUND(IF(Núm_de_pago&lt;&gt;"",Pago_progr-Int,""),6))</f>
        <v>4015.5151770000002</v>
      </c>
      <c r="I341" s="9">
        <f t="shared" ref="I341:I404" si="58">IF(A341="","",ROUND(IF(Núm_de_pago&lt;&gt;"",Saldo_inicial*(Tasa_de_interés/$L$10),""),6))</f>
        <v>-2781.7048199999999</v>
      </c>
      <c r="J341" s="9">
        <f t="shared" si="54"/>
        <v>-504722.38280399999</v>
      </c>
      <c r="K341" s="9">
        <f t="shared" ref="K341:K404" ca="1" si="59">IF(A341="","",SUM(OFFSET($H$20,,1,1+A340)))</f>
        <v>-207435.44785000003</v>
      </c>
      <c r="L341" s="8"/>
      <c r="M341" s="8"/>
      <c r="N341" s="6"/>
      <c r="O341" s="8"/>
      <c r="P341" s="7"/>
      <c r="Q341" s="6"/>
    </row>
    <row r="342" spans="1:17" x14ac:dyDescent="0.2">
      <c r="A342" s="12">
        <f>IF(J341=0,"",IF(J341="","",IF(Valores_especificados,A341+1,"")))</f>
        <v>323</v>
      </c>
      <c r="B342" s="11">
        <f t="shared" si="50"/>
        <v>46505</v>
      </c>
      <c r="C342" s="11">
        <f t="shared" si="51"/>
        <v>46505</v>
      </c>
      <c r="D342" s="10" t="str">
        <f t="shared" si="52"/>
        <v/>
      </c>
      <c r="E342" s="10">
        <f t="shared" si="55"/>
        <v>0</v>
      </c>
      <c r="F342" s="9">
        <f t="shared" si="56"/>
        <v>-504722.38280399999</v>
      </c>
      <c r="G342" s="9">
        <f t="shared" si="53"/>
        <v>1233.810356826802</v>
      </c>
      <c r="H342" s="9">
        <f t="shared" si="57"/>
        <v>4037.8235949999998</v>
      </c>
      <c r="I342" s="9">
        <f t="shared" si="58"/>
        <v>-2804.013238</v>
      </c>
      <c r="J342" s="9">
        <f t="shared" si="54"/>
        <v>-508760.20639900002</v>
      </c>
      <c r="K342" s="9">
        <f t="shared" ca="1" si="59"/>
        <v>-210239.46108800004</v>
      </c>
      <c r="L342" s="8"/>
      <c r="M342" s="8"/>
      <c r="N342" s="6"/>
      <c r="O342" s="8"/>
      <c r="P342" s="7"/>
      <c r="Q342" s="6"/>
    </row>
    <row r="343" spans="1:17" x14ac:dyDescent="0.2">
      <c r="A343" s="12">
        <f>IF(J342=0,"",IF(J342="","",IF(Valores_especificados,A342+1,"")))</f>
        <v>324</v>
      </c>
      <c r="B343" s="11">
        <f t="shared" si="50"/>
        <v>46535</v>
      </c>
      <c r="C343" s="11">
        <f t="shared" si="51"/>
        <v>46535</v>
      </c>
      <c r="D343" s="10" t="str">
        <f t="shared" si="52"/>
        <v/>
      </c>
      <c r="E343" s="10">
        <f t="shared" si="55"/>
        <v>30</v>
      </c>
      <c r="F343" s="9">
        <f t="shared" si="56"/>
        <v>-508760.20639900002</v>
      </c>
      <c r="G343" s="9">
        <f t="shared" si="53"/>
        <v>1233.810356826802</v>
      </c>
      <c r="H343" s="9">
        <f t="shared" si="57"/>
        <v>4060.255948</v>
      </c>
      <c r="I343" s="9">
        <f t="shared" si="58"/>
        <v>-2826.4455910000001</v>
      </c>
      <c r="J343" s="9">
        <f t="shared" si="54"/>
        <v>-512820.46234700002</v>
      </c>
      <c r="K343" s="9">
        <f t="shared" ca="1" si="59"/>
        <v>-213065.90667900004</v>
      </c>
      <c r="L343" s="8"/>
      <c r="M343" s="8"/>
      <c r="N343" s="6"/>
      <c r="O343" s="8"/>
      <c r="P343" s="7"/>
      <c r="Q343" s="6"/>
    </row>
    <row r="344" spans="1:17" x14ac:dyDescent="0.2">
      <c r="A344" s="12">
        <f>IF(J343=0,"",IF(J343="","",IF(Valores_especificados,A343+1,"")))</f>
        <v>325</v>
      </c>
      <c r="B344" s="11">
        <f t="shared" si="50"/>
        <v>46535</v>
      </c>
      <c r="C344" s="11">
        <f t="shared" si="51"/>
        <v>46535</v>
      </c>
      <c r="D344" s="10" t="str">
        <f t="shared" si="52"/>
        <v/>
      </c>
      <c r="E344" s="10">
        <f t="shared" si="55"/>
        <v>0</v>
      </c>
      <c r="F344" s="9">
        <f t="shared" si="56"/>
        <v>-512820.46234700002</v>
      </c>
      <c r="G344" s="9">
        <f t="shared" si="53"/>
        <v>1233.810356826802</v>
      </c>
      <c r="H344" s="9">
        <f t="shared" si="57"/>
        <v>4082.8129260000001</v>
      </c>
      <c r="I344" s="9">
        <f t="shared" si="58"/>
        <v>-2849.0025690000002</v>
      </c>
      <c r="J344" s="9">
        <f t="shared" si="54"/>
        <v>-516903.27527300001</v>
      </c>
      <c r="K344" s="9">
        <f t="shared" ca="1" si="59"/>
        <v>-215914.90924800004</v>
      </c>
      <c r="L344" s="8"/>
      <c r="M344" s="8"/>
      <c r="N344" s="6"/>
      <c r="O344" s="8"/>
      <c r="P344" s="7"/>
      <c r="Q344" s="6"/>
    </row>
    <row r="345" spans="1:17" x14ac:dyDescent="0.2">
      <c r="A345" s="12">
        <f>IF(J344=0,"",IF(J344="","",IF(Valores_especificados,A344+1,"")))</f>
        <v>326</v>
      </c>
      <c r="B345" s="11">
        <f t="shared" si="50"/>
        <v>46535</v>
      </c>
      <c r="C345" s="11">
        <f t="shared" si="51"/>
        <v>46535</v>
      </c>
      <c r="D345" s="10" t="str">
        <f t="shared" si="52"/>
        <v/>
      </c>
      <c r="E345" s="10">
        <f t="shared" si="55"/>
        <v>0</v>
      </c>
      <c r="F345" s="9">
        <f t="shared" si="56"/>
        <v>-516903.27527300001</v>
      </c>
      <c r="G345" s="9">
        <f t="shared" si="53"/>
        <v>1233.810356826802</v>
      </c>
      <c r="H345" s="9">
        <f t="shared" si="57"/>
        <v>4105.4952199999998</v>
      </c>
      <c r="I345" s="9">
        <f t="shared" si="58"/>
        <v>-2871.684863</v>
      </c>
      <c r="J345" s="9">
        <f t="shared" si="54"/>
        <v>-521008.77049299999</v>
      </c>
      <c r="K345" s="9">
        <f t="shared" ca="1" si="59"/>
        <v>-218786.59411100004</v>
      </c>
      <c r="L345" s="8"/>
      <c r="M345" s="8"/>
      <c r="N345" s="6"/>
      <c r="O345" s="8"/>
      <c r="P345" s="7"/>
      <c r="Q345" s="6"/>
    </row>
    <row r="346" spans="1:17" x14ac:dyDescent="0.2">
      <c r="A346" s="12">
        <f>IF(J345=0,"",IF(J345="","",IF(Valores_especificados,A345+1,"")))</f>
        <v>327</v>
      </c>
      <c r="B346" s="11">
        <f t="shared" si="50"/>
        <v>46566</v>
      </c>
      <c r="C346" s="11">
        <f t="shared" si="51"/>
        <v>46566</v>
      </c>
      <c r="D346" s="10" t="str">
        <f t="shared" si="52"/>
        <v/>
      </c>
      <c r="E346" s="10">
        <f t="shared" si="55"/>
        <v>30</v>
      </c>
      <c r="F346" s="9">
        <f t="shared" si="56"/>
        <v>-521008.77049299999</v>
      </c>
      <c r="G346" s="9">
        <f t="shared" si="53"/>
        <v>1233.810356826802</v>
      </c>
      <c r="H346" s="9">
        <f t="shared" si="57"/>
        <v>4128.3035259999997</v>
      </c>
      <c r="I346" s="9">
        <f t="shared" si="58"/>
        <v>-2894.4931689999999</v>
      </c>
      <c r="J346" s="9">
        <f t="shared" si="54"/>
        <v>-525137.07401900005</v>
      </c>
      <c r="K346" s="9">
        <f t="shared" ca="1" si="59"/>
        <v>-221681.08728000004</v>
      </c>
      <c r="L346" s="8"/>
      <c r="M346" s="8"/>
      <c r="N346" s="6"/>
      <c r="O346" s="8"/>
      <c r="P346" s="7"/>
      <c r="Q346" s="6"/>
    </row>
    <row r="347" spans="1:17" x14ac:dyDescent="0.2">
      <c r="A347" s="12">
        <f>IF(J346=0,"",IF(J346="","",IF(Valores_especificados,A346+1,"")))</f>
        <v>328</v>
      </c>
      <c r="B347" s="11">
        <f t="shared" si="50"/>
        <v>46566</v>
      </c>
      <c r="C347" s="11">
        <f t="shared" si="51"/>
        <v>46566</v>
      </c>
      <c r="D347" s="10" t="str">
        <f t="shared" si="52"/>
        <v/>
      </c>
      <c r="E347" s="10">
        <f t="shared" si="55"/>
        <v>0</v>
      </c>
      <c r="F347" s="9">
        <f t="shared" si="56"/>
        <v>-525137.07401900005</v>
      </c>
      <c r="G347" s="9">
        <f t="shared" si="53"/>
        <v>1233.810356826802</v>
      </c>
      <c r="H347" s="9">
        <f t="shared" si="57"/>
        <v>4151.2385459999996</v>
      </c>
      <c r="I347" s="9">
        <f t="shared" si="58"/>
        <v>-2917.4281890000002</v>
      </c>
      <c r="J347" s="9">
        <f t="shared" si="54"/>
        <v>-529288.31256500003</v>
      </c>
      <c r="K347" s="9">
        <f t="shared" ca="1" si="59"/>
        <v>-224598.51546900003</v>
      </c>
      <c r="L347" s="8"/>
      <c r="M347" s="8"/>
      <c r="N347" s="6"/>
      <c r="O347" s="8"/>
      <c r="P347" s="7"/>
      <c r="Q347" s="6"/>
    </row>
    <row r="348" spans="1:17" x14ac:dyDescent="0.2">
      <c r="A348" s="12">
        <f>IF(J347=0,"",IF(J347="","",IF(Valores_especificados,A347+1,"")))</f>
        <v>329</v>
      </c>
      <c r="B348" s="11">
        <f t="shared" si="50"/>
        <v>46566</v>
      </c>
      <c r="C348" s="11">
        <f t="shared" si="51"/>
        <v>46566</v>
      </c>
      <c r="D348" s="10" t="str">
        <f t="shared" si="52"/>
        <v/>
      </c>
      <c r="E348" s="10">
        <f t="shared" si="55"/>
        <v>0</v>
      </c>
      <c r="F348" s="9">
        <f t="shared" si="56"/>
        <v>-529288.31256500003</v>
      </c>
      <c r="G348" s="9">
        <f t="shared" si="53"/>
        <v>1233.810356826802</v>
      </c>
      <c r="H348" s="9">
        <f t="shared" si="57"/>
        <v>4174.3009819999997</v>
      </c>
      <c r="I348" s="9">
        <f t="shared" si="58"/>
        <v>-2940.4906249999999</v>
      </c>
      <c r="J348" s="9">
        <f t="shared" si="54"/>
        <v>-533462.61354699999</v>
      </c>
      <c r="K348" s="9">
        <f t="shared" ca="1" si="59"/>
        <v>-227539.00609400004</v>
      </c>
      <c r="L348" s="8"/>
      <c r="M348" s="8"/>
      <c r="N348" s="6"/>
      <c r="O348" s="8"/>
      <c r="P348" s="7"/>
      <c r="Q348" s="6"/>
    </row>
    <row r="349" spans="1:17" x14ac:dyDescent="0.2">
      <c r="A349" s="12">
        <f>IF(J348=0,"",IF(J348="","",IF(Valores_especificados,A348+1,"")))</f>
        <v>330</v>
      </c>
      <c r="B349" s="11">
        <f t="shared" si="50"/>
        <v>46596</v>
      </c>
      <c r="C349" s="11">
        <f t="shared" si="51"/>
        <v>46596</v>
      </c>
      <c r="D349" s="10" t="str">
        <f t="shared" si="52"/>
        <v/>
      </c>
      <c r="E349" s="10">
        <f t="shared" si="55"/>
        <v>30</v>
      </c>
      <c r="F349" s="9">
        <f t="shared" si="56"/>
        <v>-533462.61354699999</v>
      </c>
      <c r="G349" s="9">
        <f t="shared" si="53"/>
        <v>1233.810356826802</v>
      </c>
      <c r="H349" s="9">
        <f t="shared" si="57"/>
        <v>4197.4915430000001</v>
      </c>
      <c r="I349" s="9">
        <f t="shared" si="58"/>
        <v>-2963.6811859999998</v>
      </c>
      <c r="J349" s="9">
        <f t="shared" si="54"/>
        <v>-537660.10508999997</v>
      </c>
      <c r="K349" s="9">
        <f t="shared" ca="1" si="59"/>
        <v>-230502.68728000004</v>
      </c>
      <c r="L349" s="8"/>
      <c r="M349" s="8"/>
      <c r="N349" s="6"/>
      <c r="O349" s="8"/>
      <c r="P349" s="7"/>
      <c r="Q349" s="6"/>
    </row>
    <row r="350" spans="1:17" x14ac:dyDescent="0.2">
      <c r="A350" s="12">
        <f>IF(J349=0,"",IF(J349="","",IF(Valores_especificados,A349+1,"")))</f>
        <v>331</v>
      </c>
      <c r="B350" s="11">
        <f t="shared" si="50"/>
        <v>46596</v>
      </c>
      <c r="C350" s="11">
        <f t="shared" si="51"/>
        <v>46596</v>
      </c>
      <c r="D350" s="10" t="str">
        <f t="shared" si="52"/>
        <v/>
      </c>
      <c r="E350" s="10">
        <f t="shared" si="55"/>
        <v>0</v>
      </c>
      <c r="F350" s="9">
        <f t="shared" si="56"/>
        <v>-537660.10508999997</v>
      </c>
      <c r="G350" s="9">
        <f t="shared" si="53"/>
        <v>1233.810356826802</v>
      </c>
      <c r="H350" s="9">
        <f t="shared" si="57"/>
        <v>4220.8109409999997</v>
      </c>
      <c r="I350" s="9">
        <f t="shared" si="58"/>
        <v>-2987.0005839999999</v>
      </c>
      <c r="J350" s="9">
        <f t="shared" si="54"/>
        <v>-541880.91603099997</v>
      </c>
      <c r="K350" s="9">
        <f t="shared" ca="1" si="59"/>
        <v>-233489.68786400004</v>
      </c>
      <c r="L350" s="8"/>
      <c r="M350" s="8"/>
      <c r="N350" s="6"/>
      <c r="O350" s="8"/>
      <c r="P350" s="7"/>
      <c r="Q350" s="6"/>
    </row>
    <row r="351" spans="1:17" x14ac:dyDescent="0.2">
      <c r="A351" s="12">
        <f>IF(J350=0,"",IF(J350="","",IF(Valores_especificados,A350+1,"")))</f>
        <v>332</v>
      </c>
      <c r="B351" s="11">
        <f t="shared" si="50"/>
        <v>46596</v>
      </c>
      <c r="C351" s="11">
        <f t="shared" si="51"/>
        <v>46596</v>
      </c>
      <c r="D351" s="10" t="str">
        <f t="shared" si="52"/>
        <v/>
      </c>
      <c r="E351" s="10">
        <f t="shared" si="55"/>
        <v>0</v>
      </c>
      <c r="F351" s="9">
        <f t="shared" si="56"/>
        <v>-541880.91603099997</v>
      </c>
      <c r="G351" s="9">
        <f t="shared" si="53"/>
        <v>1233.810356826802</v>
      </c>
      <c r="H351" s="9">
        <f t="shared" si="57"/>
        <v>4244.2598909999997</v>
      </c>
      <c r="I351" s="9">
        <f t="shared" si="58"/>
        <v>-3010.4495339999999</v>
      </c>
      <c r="J351" s="9">
        <f t="shared" si="54"/>
        <v>-546125.17592199997</v>
      </c>
      <c r="K351" s="9">
        <f t="shared" ca="1" si="59"/>
        <v>-236500.13739800005</v>
      </c>
      <c r="L351" s="8"/>
      <c r="M351" s="8"/>
      <c r="N351" s="6"/>
      <c r="O351" s="8"/>
      <c r="P351" s="7"/>
      <c r="Q351" s="6"/>
    </row>
    <row r="352" spans="1:17" x14ac:dyDescent="0.2">
      <c r="A352" s="12">
        <f>IF(J351=0,"",IF(J351="","",IF(Valores_especificados,A351+1,"")))</f>
        <v>333</v>
      </c>
      <c r="B352" s="11">
        <f t="shared" si="50"/>
        <v>46627</v>
      </c>
      <c r="C352" s="11">
        <f t="shared" si="51"/>
        <v>46627</v>
      </c>
      <c r="D352" s="10" t="str">
        <f t="shared" si="52"/>
        <v/>
      </c>
      <c r="E352" s="10">
        <f t="shared" si="55"/>
        <v>30</v>
      </c>
      <c r="F352" s="9">
        <f t="shared" si="56"/>
        <v>-546125.17592199997</v>
      </c>
      <c r="G352" s="9">
        <f t="shared" si="53"/>
        <v>1233.810356826802</v>
      </c>
      <c r="H352" s="9">
        <f t="shared" si="57"/>
        <v>4267.8391119999997</v>
      </c>
      <c r="I352" s="9">
        <f t="shared" si="58"/>
        <v>-3034.0287549999998</v>
      </c>
      <c r="J352" s="9">
        <f t="shared" si="54"/>
        <v>-550393.01503400004</v>
      </c>
      <c r="K352" s="9">
        <f t="shared" ca="1" si="59"/>
        <v>-239534.16615300006</v>
      </c>
      <c r="L352" s="8"/>
      <c r="M352" s="8"/>
      <c r="N352" s="6"/>
      <c r="O352" s="8"/>
      <c r="P352" s="7"/>
      <c r="Q352" s="6"/>
    </row>
    <row r="353" spans="1:17" x14ac:dyDescent="0.2">
      <c r="A353" s="12">
        <f>IF(J352=0,"",IF(J352="","",IF(Valores_especificados,A352+1,"")))</f>
        <v>334</v>
      </c>
      <c r="B353" s="11">
        <f t="shared" si="50"/>
        <v>46627</v>
      </c>
      <c r="C353" s="11">
        <f t="shared" si="51"/>
        <v>46627</v>
      </c>
      <c r="D353" s="10" t="str">
        <f t="shared" si="52"/>
        <v/>
      </c>
      <c r="E353" s="10">
        <f t="shared" si="55"/>
        <v>0</v>
      </c>
      <c r="F353" s="9">
        <f t="shared" si="56"/>
        <v>-550393.01503400004</v>
      </c>
      <c r="G353" s="9">
        <f t="shared" si="53"/>
        <v>1233.810356826802</v>
      </c>
      <c r="H353" s="9">
        <f t="shared" si="57"/>
        <v>4291.5493290000004</v>
      </c>
      <c r="I353" s="9">
        <f t="shared" si="58"/>
        <v>-3057.7389720000001</v>
      </c>
      <c r="J353" s="9">
        <f t="shared" si="54"/>
        <v>-554684.56436299998</v>
      </c>
      <c r="K353" s="9">
        <f t="shared" ca="1" si="59"/>
        <v>-242591.90512500005</v>
      </c>
      <c r="L353" s="8"/>
      <c r="M353" s="8"/>
      <c r="N353" s="6"/>
      <c r="O353" s="8"/>
      <c r="P353" s="7"/>
      <c r="Q353" s="6"/>
    </row>
    <row r="354" spans="1:17" x14ac:dyDescent="0.2">
      <c r="A354" s="12">
        <f>IF(J353=0,"",IF(J353="","",IF(Valores_especificados,A353+1,"")))</f>
        <v>335</v>
      </c>
      <c r="B354" s="11">
        <f t="shared" si="50"/>
        <v>46627</v>
      </c>
      <c r="C354" s="11">
        <f t="shared" si="51"/>
        <v>46627</v>
      </c>
      <c r="D354" s="10" t="str">
        <f t="shared" si="52"/>
        <v/>
      </c>
      <c r="E354" s="10">
        <f t="shared" si="55"/>
        <v>0</v>
      </c>
      <c r="F354" s="9">
        <f t="shared" si="56"/>
        <v>-554684.56436299998</v>
      </c>
      <c r="G354" s="9">
        <f t="shared" si="53"/>
        <v>1233.810356826802</v>
      </c>
      <c r="H354" s="9">
        <f t="shared" si="57"/>
        <v>4315.3912700000001</v>
      </c>
      <c r="I354" s="9">
        <f t="shared" si="58"/>
        <v>-3081.5809129999998</v>
      </c>
      <c r="J354" s="9">
        <f t="shared" si="54"/>
        <v>-558999.95563300001</v>
      </c>
      <c r="K354" s="9">
        <f t="shared" ca="1" si="59"/>
        <v>-245673.48603800006</v>
      </c>
      <c r="L354" s="8"/>
      <c r="M354" s="8"/>
      <c r="N354" s="6"/>
      <c r="O354" s="8"/>
      <c r="P354" s="7"/>
      <c r="Q354" s="6"/>
    </row>
    <row r="355" spans="1:17" x14ac:dyDescent="0.2">
      <c r="A355" s="12">
        <f>IF(J354=0,"",IF(J354="","",IF(Valores_especificados,A354+1,"")))</f>
        <v>336</v>
      </c>
      <c r="B355" s="11">
        <f t="shared" si="50"/>
        <v>46658</v>
      </c>
      <c r="C355" s="11">
        <f t="shared" si="51"/>
        <v>46658</v>
      </c>
      <c r="D355" s="10" t="str">
        <f t="shared" si="52"/>
        <v/>
      </c>
      <c r="E355" s="10">
        <f t="shared" si="55"/>
        <v>30</v>
      </c>
      <c r="F355" s="9">
        <f t="shared" si="56"/>
        <v>-558999.95563300001</v>
      </c>
      <c r="G355" s="9">
        <f t="shared" si="53"/>
        <v>1233.810356826802</v>
      </c>
      <c r="H355" s="9">
        <f t="shared" si="57"/>
        <v>4339.3656659999997</v>
      </c>
      <c r="I355" s="9">
        <f t="shared" si="58"/>
        <v>-3105.5553089999999</v>
      </c>
      <c r="J355" s="9">
        <f t="shared" si="54"/>
        <v>-563339.32129899994</v>
      </c>
      <c r="K355" s="9">
        <f t="shared" ca="1" si="59"/>
        <v>-248779.04134700005</v>
      </c>
      <c r="L355" s="8"/>
      <c r="M355" s="8"/>
      <c r="N355" s="6"/>
      <c r="O355" s="8"/>
      <c r="P355" s="7"/>
      <c r="Q355" s="6"/>
    </row>
    <row r="356" spans="1:17" x14ac:dyDescent="0.2">
      <c r="A356" s="12">
        <f>IF(J355=0,"",IF(J355="","",IF(Valores_especificados,A355+1,"")))</f>
        <v>337</v>
      </c>
      <c r="B356" s="11">
        <f t="shared" si="50"/>
        <v>46658</v>
      </c>
      <c r="C356" s="11">
        <f t="shared" si="51"/>
        <v>46658</v>
      </c>
      <c r="D356" s="10" t="str">
        <f t="shared" si="52"/>
        <v/>
      </c>
      <c r="E356" s="10">
        <f t="shared" si="55"/>
        <v>0</v>
      </c>
      <c r="F356" s="9">
        <f t="shared" si="56"/>
        <v>-563339.32129899994</v>
      </c>
      <c r="G356" s="9">
        <f t="shared" si="53"/>
        <v>1233.810356826802</v>
      </c>
      <c r="H356" s="9">
        <f t="shared" si="57"/>
        <v>4363.4732530000001</v>
      </c>
      <c r="I356" s="9">
        <f t="shared" si="58"/>
        <v>-3129.6628959999998</v>
      </c>
      <c r="J356" s="9">
        <f t="shared" si="54"/>
        <v>-567702.79455200001</v>
      </c>
      <c r="K356" s="9">
        <f t="shared" ca="1" si="59"/>
        <v>-251908.70424300004</v>
      </c>
      <c r="L356" s="8"/>
      <c r="M356" s="8"/>
      <c r="N356" s="6"/>
      <c r="O356" s="8"/>
      <c r="P356" s="7"/>
      <c r="Q356" s="6"/>
    </row>
    <row r="357" spans="1:17" x14ac:dyDescent="0.2">
      <c r="A357" s="12">
        <f>IF(J356=0,"",IF(J356="","",IF(Valores_especificados,A356+1,"")))</f>
        <v>338</v>
      </c>
      <c r="B357" s="11">
        <f t="shared" si="50"/>
        <v>46658</v>
      </c>
      <c r="C357" s="11">
        <f t="shared" si="51"/>
        <v>46658</v>
      </c>
      <c r="D357" s="10" t="str">
        <f t="shared" si="52"/>
        <v/>
      </c>
      <c r="E357" s="10">
        <f t="shared" si="55"/>
        <v>0</v>
      </c>
      <c r="F357" s="9">
        <f t="shared" si="56"/>
        <v>-567702.79455200001</v>
      </c>
      <c r="G357" s="9">
        <f t="shared" si="53"/>
        <v>1233.810356826802</v>
      </c>
      <c r="H357" s="9">
        <f t="shared" si="57"/>
        <v>4387.7147709999999</v>
      </c>
      <c r="I357" s="9">
        <f t="shared" si="58"/>
        <v>-3153.9044140000001</v>
      </c>
      <c r="J357" s="9">
        <f t="shared" si="54"/>
        <v>-572090.50932299998</v>
      </c>
      <c r="K357" s="9">
        <f t="shared" ca="1" si="59"/>
        <v>-255062.60865700003</v>
      </c>
      <c r="L357" s="8"/>
      <c r="M357" s="8"/>
      <c r="N357" s="6"/>
      <c r="O357" s="8"/>
      <c r="P357" s="7"/>
      <c r="Q357" s="6"/>
    </row>
    <row r="358" spans="1:17" x14ac:dyDescent="0.2">
      <c r="A358" s="12">
        <f>IF(J357=0,"",IF(J357="","",IF(Valores_especificados,A357+1,"")))</f>
        <v>339</v>
      </c>
      <c r="B358" s="11">
        <f t="shared" si="50"/>
        <v>46688</v>
      </c>
      <c r="C358" s="11">
        <f t="shared" si="51"/>
        <v>46688</v>
      </c>
      <c r="D358" s="10" t="str">
        <f t="shared" si="52"/>
        <v/>
      </c>
      <c r="E358" s="10">
        <f t="shared" si="55"/>
        <v>30</v>
      </c>
      <c r="F358" s="9">
        <f t="shared" si="56"/>
        <v>-572090.50932299998</v>
      </c>
      <c r="G358" s="9">
        <f t="shared" si="53"/>
        <v>1233.810356826802</v>
      </c>
      <c r="H358" s="9">
        <f t="shared" si="57"/>
        <v>4412.090964</v>
      </c>
      <c r="I358" s="9">
        <f t="shared" si="58"/>
        <v>-3178.2806070000001</v>
      </c>
      <c r="J358" s="9">
        <f t="shared" si="54"/>
        <v>-576502.60028699995</v>
      </c>
      <c r="K358" s="9">
        <f t="shared" ca="1" si="59"/>
        <v>-258240.88926400003</v>
      </c>
      <c r="L358" s="8"/>
      <c r="M358" s="8"/>
      <c r="N358" s="6"/>
      <c r="O358" s="8"/>
      <c r="P358" s="7"/>
      <c r="Q358" s="6"/>
    </row>
    <row r="359" spans="1:17" x14ac:dyDescent="0.2">
      <c r="A359" s="12">
        <f>IF(J358=0,"",IF(J358="","",IF(Valores_especificados,A358+1,"")))</f>
        <v>340</v>
      </c>
      <c r="B359" s="11">
        <f t="shared" si="50"/>
        <v>46688</v>
      </c>
      <c r="C359" s="11">
        <f t="shared" si="51"/>
        <v>46688</v>
      </c>
      <c r="D359" s="10" t="str">
        <f t="shared" si="52"/>
        <v/>
      </c>
      <c r="E359" s="10">
        <f t="shared" si="55"/>
        <v>0</v>
      </c>
      <c r="F359" s="9">
        <f t="shared" si="56"/>
        <v>-576502.60028699995</v>
      </c>
      <c r="G359" s="9">
        <f t="shared" si="53"/>
        <v>1233.810356826802</v>
      </c>
      <c r="H359" s="9">
        <f t="shared" si="57"/>
        <v>4436.6025810000001</v>
      </c>
      <c r="I359" s="9">
        <f t="shared" si="58"/>
        <v>-3202.7922239999998</v>
      </c>
      <c r="J359" s="9">
        <f t="shared" si="54"/>
        <v>-580939.20286800002</v>
      </c>
      <c r="K359" s="9">
        <f t="shared" ca="1" si="59"/>
        <v>-261443.68148800003</v>
      </c>
      <c r="L359" s="8"/>
      <c r="M359" s="8"/>
      <c r="N359" s="6"/>
      <c r="O359" s="8"/>
      <c r="P359" s="7"/>
      <c r="Q359" s="6"/>
    </row>
    <row r="360" spans="1:17" x14ac:dyDescent="0.2">
      <c r="A360" s="12">
        <f>IF(J359=0,"",IF(J359="","",IF(Valores_especificados,A359+1,"")))</f>
        <v>341</v>
      </c>
      <c r="B360" s="11">
        <f t="shared" si="50"/>
        <v>46688</v>
      </c>
      <c r="C360" s="11">
        <f t="shared" si="51"/>
        <v>46688</v>
      </c>
      <c r="D360" s="10" t="str">
        <f t="shared" si="52"/>
        <v/>
      </c>
      <c r="E360" s="10">
        <f t="shared" si="55"/>
        <v>0</v>
      </c>
      <c r="F360" s="9">
        <f t="shared" si="56"/>
        <v>-580939.20286800002</v>
      </c>
      <c r="G360" s="9">
        <f t="shared" si="53"/>
        <v>1233.810356826802</v>
      </c>
      <c r="H360" s="9">
        <f t="shared" si="57"/>
        <v>4461.2503729999999</v>
      </c>
      <c r="I360" s="9">
        <f t="shared" si="58"/>
        <v>-3227.440016</v>
      </c>
      <c r="J360" s="9">
        <f t="shared" si="54"/>
        <v>-585400.45324099995</v>
      </c>
      <c r="K360" s="9">
        <f t="shared" ca="1" si="59"/>
        <v>-264671.12150400004</v>
      </c>
      <c r="L360" s="8"/>
      <c r="M360" s="8"/>
      <c r="N360" s="6"/>
      <c r="O360" s="8"/>
      <c r="P360" s="7"/>
      <c r="Q360" s="6"/>
    </row>
    <row r="361" spans="1:17" x14ac:dyDescent="0.2">
      <c r="A361" s="12">
        <f>IF(J360=0,"",IF(J360="","",IF(Valores_especificados,A360+1,"")))</f>
        <v>342</v>
      </c>
      <c r="B361" s="11">
        <f t="shared" si="50"/>
        <v>46720</v>
      </c>
      <c r="C361" s="11">
        <f t="shared" si="51"/>
        <v>46719</v>
      </c>
      <c r="D361" s="10">
        <f t="shared" si="52"/>
        <v>1</v>
      </c>
      <c r="E361" s="10">
        <f t="shared" si="55"/>
        <v>31</v>
      </c>
      <c r="F361" s="9">
        <f t="shared" si="56"/>
        <v>-585400.45324099995</v>
      </c>
      <c r="G361" s="9">
        <f t="shared" si="53"/>
        <v>1233.810356826802</v>
      </c>
      <c r="H361" s="9">
        <f t="shared" si="57"/>
        <v>4486.035097</v>
      </c>
      <c r="I361" s="9">
        <f t="shared" si="58"/>
        <v>-3252.2247400000001</v>
      </c>
      <c r="J361" s="9">
        <f t="shared" si="54"/>
        <v>-589886.48833800002</v>
      </c>
      <c r="K361" s="9">
        <f t="shared" ca="1" si="59"/>
        <v>-267923.34624400001</v>
      </c>
      <c r="L361" s="8"/>
      <c r="M361" s="8"/>
      <c r="N361" s="6"/>
      <c r="O361" s="8"/>
      <c r="P361" s="7"/>
      <c r="Q361" s="6"/>
    </row>
    <row r="362" spans="1:17" x14ac:dyDescent="0.2">
      <c r="A362" s="12">
        <f>IF(J361=0,"",IF(J361="","",IF(Valores_especificados,A361+1,"")))</f>
        <v>343</v>
      </c>
      <c r="B362" s="11">
        <f t="shared" si="50"/>
        <v>46720</v>
      </c>
      <c r="C362" s="11">
        <f t="shared" si="51"/>
        <v>46719</v>
      </c>
      <c r="D362" s="10">
        <f t="shared" si="52"/>
        <v>1</v>
      </c>
      <c r="E362" s="10">
        <f t="shared" si="55"/>
        <v>0</v>
      </c>
      <c r="F362" s="9">
        <f t="shared" si="56"/>
        <v>-589886.48833800002</v>
      </c>
      <c r="G362" s="9">
        <f t="shared" si="53"/>
        <v>1233.810356826802</v>
      </c>
      <c r="H362" s="9">
        <f t="shared" si="57"/>
        <v>4510.9575139999997</v>
      </c>
      <c r="I362" s="9">
        <f t="shared" si="58"/>
        <v>-3277.1471569999999</v>
      </c>
      <c r="J362" s="9">
        <f t="shared" si="54"/>
        <v>-594397.44585200003</v>
      </c>
      <c r="K362" s="9">
        <f t="shared" ca="1" si="59"/>
        <v>-271200.49340100004</v>
      </c>
      <c r="L362" s="8"/>
      <c r="M362" s="8"/>
      <c r="N362" s="6"/>
      <c r="O362" s="8"/>
      <c r="P362" s="7"/>
      <c r="Q362" s="6"/>
    </row>
    <row r="363" spans="1:17" x14ac:dyDescent="0.2">
      <c r="A363" s="12">
        <f>IF(J362=0,"",IF(J362="","",IF(Valores_especificados,A362+1,"")))</f>
        <v>344</v>
      </c>
      <c r="B363" s="11">
        <f t="shared" si="50"/>
        <v>46720</v>
      </c>
      <c r="C363" s="11">
        <f t="shared" si="51"/>
        <v>46719</v>
      </c>
      <c r="D363" s="10">
        <f t="shared" si="52"/>
        <v>1</v>
      </c>
      <c r="E363" s="10">
        <f t="shared" si="55"/>
        <v>0</v>
      </c>
      <c r="F363" s="9">
        <f t="shared" si="56"/>
        <v>-594397.44585200003</v>
      </c>
      <c r="G363" s="9">
        <f t="shared" si="53"/>
        <v>1233.810356826802</v>
      </c>
      <c r="H363" s="9">
        <f t="shared" si="57"/>
        <v>4536.0183900000002</v>
      </c>
      <c r="I363" s="9">
        <f t="shared" si="58"/>
        <v>-3302.2080329999999</v>
      </c>
      <c r="J363" s="9">
        <f t="shared" si="54"/>
        <v>-598933.46424200002</v>
      </c>
      <c r="K363" s="9">
        <f t="shared" ca="1" si="59"/>
        <v>-274502.70143400005</v>
      </c>
      <c r="L363" s="8"/>
      <c r="M363" s="8"/>
      <c r="N363" s="6"/>
      <c r="O363" s="8"/>
      <c r="P363" s="7"/>
      <c r="Q363" s="6"/>
    </row>
    <row r="364" spans="1:17" x14ac:dyDescent="0.2">
      <c r="A364" s="12">
        <f>IF(J363=0,"",IF(J363="","",IF(Valores_especificados,A363+1,"")))</f>
        <v>345</v>
      </c>
      <c r="B364" s="11">
        <f t="shared" si="50"/>
        <v>46749</v>
      </c>
      <c r="C364" s="11">
        <f t="shared" si="51"/>
        <v>46749</v>
      </c>
      <c r="D364" s="10" t="str">
        <f t="shared" si="52"/>
        <v/>
      </c>
      <c r="E364" s="10">
        <f t="shared" si="55"/>
        <v>29</v>
      </c>
      <c r="F364" s="9">
        <f t="shared" si="56"/>
        <v>-598933.46424200002</v>
      </c>
      <c r="G364" s="9">
        <f t="shared" si="53"/>
        <v>1233.810356826802</v>
      </c>
      <c r="H364" s="9">
        <f t="shared" si="57"/>
        <v>4561.218492</v>
      </c>
      <c r="I364" s="9">
        <f t="shared" si="58"/>
        <v>-3327.4081350000001</v>
      </c>
      <c r="J364" s="9">
        <f t="shared" si="54"/>
        <v>-603494.68273400003</v>
      </c>
      <c r="K364" s="9">
        <f t="shared" ca="1" si="59"/>
        <v>-277830.10956900002</v>
      </c>
      <c r="L364" s="8"/>
      <c r="M364" s="8"/>
      <c r="N364" s="6"/>
      <c r="O364" s="8"/>
      <c r="P364" s="7"/>
      <c r="Q364" s="6"/>
    </row>
    <row r="365" spans="1:17" x14ac:dyDescent="0.2">
      <c r="A365" s="12">
        <f>IF(J364=0,"",IF(J364="","",IF(Valores_especificados,A364+1,"")))</f>
        <v>346</v>
      </c>
      <c r="B365" s="11">
        <f t="shared" si="50"/>
        <v>46749</v>
      </c>
      <c r="C365" s="11">
        <f t="shared" si="51"/>
        <v>46749</v>
      </c>
      <c r="D365" s="10" t="str">
        <f t="shared" si="52"/>
        <v/>
      </c>
      <c r="E365" s="10">
        <f t="shared" si="55"/>
        <v>0</v>
      </c>
      <c r="F365" s="9">
        <f t="shared" si="56"/>
        <v>-603494.68273400003</v>
      </c>
      <c r="G365" s="9">
        <f t="shared" si="53"/>
        <v>1233.810356826802</v>
      </c>
      <c r="H365" s="9">
        <f t="shared" si="57"/>
        <v>4586.5585940000001</v>
      </c>
      <c r="I365" s="9">
        <f t="shared" si="58"/>
        <v>-3352.7482369999998</v>
      </c>
      <c r="J365" s="9">
        <f t="shared" si="54"/>
        <v>-608081.24132799997</v>
      </c>
      <c r="K365" s="9">
        <f t="shared" ca="1" si="59"/>
        <v>-281182.85780600004</v>
      </c>
      <c r="L365" s="8"/>
      <c r="M365" s="8"/>
      <c r="N365" s="6"/>
      <c r="O365" s="8"/>
      <c r="P365" s="7"/>
      <c r="Q365" s="6"/>
    </row>
    <row r="366" spans="1:17" x14ac:dyDescent="0.2">
      <c r="A366" s="12">
        <f>IF(J365=0,"",IF(J365="","",IF(Valores_especificados,A365+1,"")))</f>
        <v>347</v>
      </c>
      <c r="B366" s="11">
        <f t="shared" si="50"/>
        <v>46749</v>
      </c>
      <c r="C366" s="11">
        <f t="shared" si="51"/>
        <v>46749</v>
      </c>
      <c r="D366" s="10" t="str">
        <f t="shared" si="52"/>
        <v/>
      </c>
      <c r="E366" s="10">
        <f t="shared" si="55"/>
        <v>0</v>
      </c>
      <c r="F366" s="9">
        <f t="shared" si="56"/>
        <v>-608081.24132799997</v>
      </c>
      <c r="G366" s="9">
        <f t="shared" si="53"/>
        <v>1233.810356826802</v>
      </c>
      <c r="H366" s="9">
        <f t="shared" si="57"/>
        <v>4612.0394749999996</v>
      </c>
      <c r="I366" s="9">
        <f t="shared" si="58"/>
        <v>-3378.2291180000002</v>
      </c>
      <c r="J366" s="9">
        <f t="shared" si="54"/>
        <v>-612693.28080299997</v>
      </c>
      <c r="K366" s="9">
        <f t="shared" ca="1" si="59"/>
        <v>-284561.08692400006</v>
      </c>
      <c r="L366" s="8"/>
      <c r="M366" s="8"/>
      <c r="N366" s="6"/>
      <c r="O366" s="8"/>
      <c r="P366" s="7"/>
      <c r="Q366" s="6"/>
    </row>
    <row r="367" spans="1:17" x14ac:dyDescent="0.2">
      <c r="A367" s="12">
        <f>IF(J366=0,"",IF(J366="","",IF(Valores_especificados,A366+1,"")))</f>
        <v>348</v>
      </c>
      <c r="B367" s="11">
        <f t="shared" si="50"/>
        <v>46780</v>
      </c>
      <c r="C367" s="11">
        <f t="shared" si="51"/>
        <v>46780</v>
      </c>
      <c r="D367" s="10" t="str">
        <f t="shared" si="52"/>
        <v/>
      </c>
      <c r="E367" s="10">
        <f t="shared" si="55"/>
        <v>30</v>
      </c>
      <c r="F367" s="9">
        <f t="shared" si="56"/>
        <v>-612693.28080299997</v>
      </c>
      <c r="G367" s="9">
        <f t="shared" si="53"/>
        <v>1233.810356826802</v>
      </c>
      <c r="H367" s="9">
        <f t="shared" si="57"/>
        <v>4637.6619170000004</v>
      </c>
      <c r="I367" s="9">
        <f t="shared" si="58"/>
        <v>-3403.8515600000001</v>
      </c>
      <c r="J367" s="9">
        <f t="shared" si="54"/>
        <v>-617330.94272000005</v>
      </c>
      <c r="K367" s="9">
        <f t="shared" ca="1" si="59"/>
        <v>-287964.93848400004</v>
      </c>
      <c r="L367" s="8"/>
      <c r="M367" s="8"/>
      <c r="N367" s="6"/>
      <c r="O367" s="8"/>
      <c r="P367" s="7"/>
      <c r="Q367" s="6"/>
    </row>
    <row r="368" spans="1:17" x14ac:dyDescent="0.2">
      <c r="A368" s="12">
        <f>IF(J367=0,"",IF(J367="","",IF(Valores_especificados,A367+1,"")))</f>
        <v>349</v>
      </c>
      <c r="B368" s="11">
        <f t="shared" si="50"/>
        <v>46780</v>
      </c>
      <c r="C368" s="11">
        <f t="shared" si="51"/>
        <v>46780</v>
      </c>
      <c r="D368" s="10" t="str">
        <f t="shared" si="52"/>
        <v/>
      </c>
      <c r="E368" s="10">
        <f t="shared" si="55"/>
        <v>0</v>
      </c>
      <c r="F368" s="9">
        <f t="shared" si="56"/>
        <v>-617330.94272000005</v>
      </c>
      <c r="G368" s="9">
        <f t="shared" si="53"/>
        <v>1233.810356826802</v>
      </c>
      <c r="H368" s="9">
        <f t="shared" si="57"/>
        <v>4663.4267049999999</v>
      </c>
      <c r="I368" s="9">
        <f t="shared" si="58"/>
        <v>-3429.616348</v>
      </c>
      <c r="J368" s="9">
        <f t="shared" si="54"/>
        <v>-621994.36942500004</v>
      </c>
      <c r="K368" s="9">
        <f t="shared" ca="1" si="59"/>
        <v>-291394.55483200005</v>
      </c>
      <c r="L368" s="8"/>
      <c r="M368" s="8"/>
      <c r="N368" s="6"/>
      <c r="O368" s="8"/>
      <c r="P368" s="7"/>
      <c r="Q368" s="6"/>
    </row>
    <row r="369" spans="1:17" x14ac:dyDescent="0.2">
      <c r="A369" s="12">
        <f>IF(J368=0,"",IF(J368="","",IF(Valores_especificados,A368+1,"")))</f>
        <v>350</v>
      </c>
      <c r="B369" s="11">
        <f t="shared" si="50"/>
        <v>46780</v>
      </c>
      <c r="C369" s="11">
        <f t="shared" si="51"/>
        <v>46780</v>
      </c>
      <c r="D369" s="10" t="str">
        <f t="shared" si="52"/>
        <v/>
      </c>
      <c r="E369" s="10">
        <f t="shared" si="55"/>
        <v>0</v>
      </c>
      <c r="F369" s="9">
        <f t="shared" si="56"/>
        <v>-621994.36942500004</v>
      </c>
      <c r="G369" s="9">
        <f t="shared" si="53"/>
        <v>1233.810356826802</v>
      </c>
      <c r="H369" s="9">
        <f t="shared" si="57"/>
        <v>4689.3346320000001</v>
      </c>
      <c r="I369" s="9">
        <f t="shared" si="58"/>
        <v>-3455.5242750000002</v>
      </c>
      <c r="J369" s="9">
        <f t="shared" si="54"/>
        <v>-626683.704057</v>
      </c>
      <c r="K369" s="9">
        <f t="shared" ca="1" si="59"/>
        <v>-294850.07910700003</v>
      </c>
      <c r="L369" s="8"/>
      <c r="M369" s="8"/>
      <c r="N369" s="6"/>
      <c r="O369" s="8"/>
      <c r="P369" s="7"/>
      <c r="Q369" s="6"/>
    </row>
    <row r="370" spans="1:17" x14ac:dyDescent="0.2">
      <c r="A370" s="12">
        <f>IF(J369=0,"",IF(J369="","",IF(Valores_especificados,A369+1,"")))</f>
        <v>351</v>
      </c>
      <c r="B370" s="11">
        <f t="shared" si="50"/>
        <v>46811</v>
      </c>
      <c r="C370" s="11">
        <f t="shared" si="51"/>
        <v>46811</v>
      </c>
      <c r="D370" s="10" t="str">
        <f t="shared" si="52"/>
        <v/>
      </c>
      <c r="E370" s="10">
        <f t="shared" si="55"/>
        <v>30</v>
      </c>
      <c r="F370" s="9">
        <f t="shared" si="56"/>
        <v>-626683.704057</v>
      </c>
      <c r="G370" s="9">
        <f t="shared" si="53"/>
        <v>1233.810356826802</v>
      </c>
      <c r="H370" s="9">
        <f t="shared" si="57"/>
        <v>4715.3864910000002</v>
      </c>
      <c r="I370" s="9">
        <f t="shared" si="58"/>
        <v>-3481.5761339999999</v>
      </c>
      <c r="J370" s="9">
        <f t="shared" si="54"/>
        <v>-631399.09054799995</v>
      </c>
      <c r="K370" s="9">
        <f t="shared" ca="1" si="59"/>
        <v>-298331.655241</v>
      </c>
      <c r="L370" s="8"/>
      <c r="M370" s="8"/>
      <c r="N370" s="6"/>
      <c r="O370" s="8"/>
      <c r="P370" s="7"/>
      <c r="Q370" s="6"/>
    </row>
    <row r="371" spans="1:17" x14ac:dyDescent="0.2">
      <c r="A371" s="12">
        <f>IF(J370=0,"",IF(J370="","",IF(Valores_especificados,A370+1,"")))</f>
        <v>352</v>
      </c>
      <c r="B371" s="11">
        <f t="shared" si="50"/>
        <v>46811</v>
      </c>
      <c r="C371" s="11">
        <f t="shared" si="51"/>
        <v>46811</v>
      </c>
      <c r="D371" s="10" t="str">
        <f t="shared" si="52"/>
        <v/>
      </c>
      <c r="E371" s="10">
        <f t="shared" si="55"/>
        <v>0</v>
      </c>
      <c r="F371" s="9">
        <f t="shared" si="56"/>
        <v>-631399.09054799995</v>
      </c>
      <c r="G371" s="9">
        <f t="shared" si="53"/>
        <v>1233.810356826802</v>
      </c>
      <c r="H371" s="9">
        <f t="shared" si="57"/>
        <v>4741.5830820000001</v>
      </c>
      <c r="I371" s="9">
        <f t="shared" si="58"/>
        <v>-3507.7727249999998</v>
      </c>
      <c r="J371" s="9">
        <f t="shared" si="54"/>
        <v>-636140.67362999998</v>
      </c>
      <c r="K371" s="9">
        <f t="shared" ca="1" si="59"/>
        <v>-301839.42796599999</v>
      </c>
      <c r="L371" s="8"/>
      <c r="M371" s="8"/>
      <c r="N371" s="6"/>
      <c r="O371" s="8"/>
      <c r="P371" s="7"/>
      <c r="Q371" s="6"/>
    </row>
    <row r="372" spans="1:17" x14ac:dyDescent="0.2">
      <c r="A372" s="12">
        <f>IF(J371=0,"",IF(J371="","",IF(Valores_especificados,A371+1,"")))</f>
        <v>353</v>
      </c>
      <c r="B372" s="11">
        <f t="shared" si="50"/>
        <v>46811</v>
      </c>
      <c r="C372" s="11">
        <f t="shared" si="51"/>
        <v>46811</v>
      </c>
      <c r="D372" s="10" t="str">
        <f t="shared" si="52"/>
        <v/>
      </c>
      <c r="E372" s="10">
        <f t="shared" si="55"/>
        <v>0</v>
      </c>
      <c r="F372" s="9">
        <f t="shared" si="56"/>
        <v>-636140.67362999998</v>
      </c>
      <c r="G372" s="9">
        <f t="shared" si="53"/>
        <v>1233.810356826802</v>
      </c>
      <c r="H372" s="9">
        <f t="shared" si="57"/>
        <v>4767.9252109999998</v>
      </c>
      <c r="I372" s="9">
        <f t="shared" si="58"/>
        <v>-3534.1148539999999</v>
      </c>
      <c r="J372" s="9">
        <f t="shared" si="54"/>
        <v>-640908.598841</v>
      </c>
      <c r="K372" s="9">
        <f t="shared" ca="1" si="59"/>
        <v>-305373.54281999997</v>
      </c>
      <c r="L372" s="8"/>
      <c r="M372" s="8"/>
      <c r="N372" s="6"/>
      <c r="O372" s="8"/>
      <c r="P372" s="7"/>
      <c r="Q372" s="6"/>
    </row>
    <row r="373" spans="1:17" x14ac:dyDescent="0.2">
      <c r="A373" s="12">
        <f>IF(J372=0,"",IF(J372="","",IF(Valores_especificados,A372+1,"")))</f>
        <v>354</v>
      </c>
      <c r="B373" s="11">
        <f t="shared" si="50"/>
        <v>46840</v>
      </c>
      <c r="C373" s="11">
        <f t="shared" si="51"/>
        <v>46840</v>
      </c>
      <c r="D373" s="10" t="str">
        <f t="shared" si="52"/>
        <v/>
      </c>
      <c r="E373" s="10">
        <f t="shared" si="55"/>
        <v>30</v>
      </c>
      <c r="F373" s="9">
        <f t="shared" si="56"/>
        <v>-640908.598841</v>
      </c>
      <c r="G373" s="9">
        <f t="shared" si="53"/>
        <v>1233.810356826802</v>
      </c>
      <c r="H373" s="9">
        <f t="shared" si="57"/>
        <v>4794.4136840000001</v>
      </c>
      <c r="I373" s="9">
        <f t="shared" si="58"/>
        <v>-3560.6033269999998</v>
      </c>
      <c r="J373" s="9">
        <f t="shared" si="54"/>
        <v>-645703.01252500003</v>
      </c>
      <c r="K373" s="9">
        <f t="shared" ca="1" si="59"/>
        <v>-308934.14614699996</v>
      </c>
      <c r="L373" s="8"/>
      <c r="M373" s="8"/>
      <c r="N373" s="6"/>
      <c r="O373" s="8"/>
      <c r="P373" s="7"/>
      <c r="Q373" s="6"/>
    </row>
    <row r="374" spans="1:17" x14ac:dyDescent="0.2">
      <c r="A374" s="12">
        <f>IF(J373=0,"",IF(J373="","",IF(Valores_especificados,A373+1,"")))</f>
        <v>355</v>
      </c>
      <c r="B374" s="11">
        <f t="shared" si="50"/>
        <v>46840</v>
      </c>
      <c r="C374" s="11">
        <f t="shared" si="51"/>
        <v>46840</v>
      </c>
      <c r="D374" s="10" t="str">
        <f t="shared" si="52"/>
        <v/>
      </c>
      <c r="E374" s="10">
        <f t="shared" si="55"/>
        <v>0</v>
      </c>
      <c r="F374" s="9">
        <f t="shared" si="56"/>
        <v>-645703.01252500003</v>
      </c>
      <c r="G374" s="9">
        <f t="shared" si="53"/>
        <v>1233.810356826802</v>
      </c>
      <c r="H374" s="9">
        <f t="shared" si="57"/>
        <v>4821.0493150000002</v>
      </c>
      <c r="I374" s="9">
        <f t="shared" si="58"/>
        <v>-3587.2389579999999</v>
      </c>
      <c r="J374" s="9">
        <f t="shared" si="54"/>
        <v>-650524.06183999998</v>
      </c>
      <c r="K374" s="9">
        <f t="shared" ca="1" si="59"/>
        <v>-312521.38510499994</v>
      </c>
      <c r="L374" s="8"/>
      <c r="M374" s="8"/>
      <c r="N374" s="6"/>
      <c r="O374" s="8"/>
      <c r="P374" s="7"/>
      <c r="Q374" s="6"/>
    </row>
    <row r="375" spans="1:17" x14ac:dyDescent="0.2">
      <c r="A375" s="12">
        <f>IF(J374=0,"",IF(J374="","",IF(Valores_especificados,A374+1,"")))</f>
        <v>356</v>
      </c>
      <c r="B375" s="11">
        <f t="shared" si="50"/>
        <v>46840</v>
      </c>
      <c r="C375" s="11">
        <f t="shared" si="51"/>
        <v>46840</v>
      </c>
      <c r="D375" s="10" t="str">
        <f t="shared" si="52"/>
        <v/>
      </c>
      <c r="E375" s="10">
        <f t="shared" si="55"/>
        <v>0</v>
      </c>
      <c r="F375" s="9">
        <f t="shared" si="56"/>
        <v>-650524.06183999998</v>
      </c>
      <c r="G375" s="9">
        <f t="shared" si="53"/>
        <v>1233.810356826802</v>
      </c>
      <c r="H375" s="9">
        <f t="shared" si="57"/>
        <v>4847.8329229999999</v>
      </c>
      <c r="I375" s="9">
        <f t="shared" si="58"/>
        <v>-3614.0225660000001</v>
      </c>
      <c r="J375" s="9">
        <f t="shared" si="54"/>
        <v>-655371.89476299996</v>
      </c>
      <c r="K375" s="9">
        <f t="shared" ca="1" si="59"/>
        <v>-316135.40767099994</v>
      </c>
      <c r="L375" s="8"/>
      <c r="M375" s="8"/>
      <c r="N375" s="6"/>
      <c r="O375" s="8"/>
      <c r="P375" s="7"/>
      <c r="Q375" s="6"/>
    </row>
    <row r="376" spans="1:17" x14ac:dyDescent="0.2">
      <c r="A376" s="12">
        <f>IF(J375=0,"",IF(J375="","",IF(Valores_especificados,A375+1,"")))</f>
        <v>357</v>
      </c>
      <c r="B376" s="11">
        <f t="shared" si="50"/>
        <v>46871</v>
      </c>
      <c r="C376" s="11">
        <f t="shared" si="51"/>
        <v>46871</v>
      </c>
      <c r="D376" s="10" t="str">
        <f t="shared" si="52"/>
        <v/>
      </c>
      <c r="E376" s="10">
        <f t="shared" si="55"/>
        <v>30</v>
      </c>
      <c r="F376" s="9">
        <f t="shared" si="56"/>
        <v>-655371.89476299996</v>
      </c>
      <c r="G376" s="9">
        <f t="shared" si="53"/>
        <v>1233.810356826802</v>
      </c>
      <c r="H376" s="9">
        <f t="shared" si="57"/>
        <v>4874.7653280000004</v>
      </c>
      <c r="I376" s="9">
        <f t="shared" si="58"/>
        <v>-3640.9549710000001</v>
      </c>
      <c r="J376" s="9">
        <f t="shared" si="54"/>
        <v>-660246.66009100003</v>
      </c>
      <c r="K376" s="9">
        <f t="shared" ca="1" si="59"/>
        <v>-319776.36264199996</v>
      </c>
      <c r="L376" s="8"/>
      <c r="M376" s="8"/>
      <c r="N376" s="6"/>
      <c r="O376" s="8"/>
      <c r="P376" s="7"/>
      <c r="Q376" s="6"/>
    </row>
    <row r="377" spans="1:17" x14ac:dyDescent="0.2">
      <c r="A377" s="12">
        <f>IF(J376=0,"",IF(J376="","",IF(Valores_especificados,A376+1,"")))</f>
        <v>358</v>
      </c>
      <c r="B377" s="11">
        <f t="shared" si="50"/>
        <v>46871</v>
      </c>
      <c r="C377" s="11">
        <f t="shared" si="51"/>
        <v>46871</v>
      </c>
      <c r="D377" s="10" t="str">
        <f t="shared" si="52"/>
        <v/>
      </c>
      <c r="E377" s="10">
        <f t="shared" si="55"/>
        <v>0</v>
      </c>
      <c r="F377" s="9">
        <f t="shared" si="56"/>
        <v>-660246.66009100003</v>
      </c>
      <c r="G377" s="9">
        <f t="shared" si="53"/>
        <v>1233.810356826802</v>
      </c>
      <c r="H377" s="9">
        <f t="shared" si="57"/>
        <v>4901.847358</v>
      </c>
      <c r="I377" s="9">
        <f t="shared" si="58"/>
        <v>-3668.0370010000001</v>
      </c>
      <c r="J377" s="9">
        <f t="shared" si="54"/>
        <v>-665148.50744900003</v>
      </c>
      <c r="K377" s="9">
        <f t="shared" ca="1" si="59"/>
        <v>-323444.39964299998</v>
      </c>
      <c r="L377" s="8"/>
      <c r="M377" s="8"/>
      <c r="N377" s="6"/>
      <c r="O377" s="8"/>
      <c r="P377" s="7"/>
      <c r="Q377" s="6"/>
    </row>
    <row r="378" spans="1:17" x14ac:dyDescent="0.2">
      <c r="A378" s="12">
        <f>IF(J377=0,"",IF(J377="","",IF(Valores_especificados,A377+1,"")))</f>
        <v>359</v>
      </c>
      <c r="B378" s="11">
        <f t="shared" si="50"/>
        <v>46871</v>
      </c>
      <c r="C378" s="11">
        <f t="shared" si="51"/>
        <v>46871</v>
      </c>
      <c r="D378" s="10" t="str">
        <f t="shared" si="52"/>
        <v/>
      </c>
      <c r="E378" s="10">
        <f t="shared" si="55"/>
        <v>0</v>
      </c>
      <c r="F378" s="9">
        <f t="shared" si="56"/>
        <v>-665148.50744900003</v>
      </c>
      <c r="G378" s="9">
        <f t="shared" si="53"/>
        <v>1233.810356826802</v>
      </c>
      <c r="H378" s="9">
        <f t="shared" si="57"/>
        <v>4929.0798430000004</v>
      </c>
      <c r="I378" s="9">
        <f t="shared" si="58"/>
        <v>-3695.2694860000001</v>
      </c>
      <c r="J378" s="9">
        <f t="shared" si="54"/>
        <v>-670077.58729199995</v>
      </c>
      <c r="K378" s="9">
        <f t="shared" ca="1" si="59"/>
        <v>-327139.66912899999</v>
      </c>
      <c r="L378" s="8"/>
      <c r="M378" s="8"/>
      <c r="N378" s="6"/>
      <c r="O378" s="8"/>
      <c r="P378" s="7"/>
      <c r="Q378" s="6"/>
    </row>
    <row r="379" spans="1:17" x14ac:dyDescent="0.2">
      <c r="A379" s="12">
        <f>IF(J378=0,"",IF(J378="","",IF(Valores_especificados,A378+1,"")))</f>
        <v>360</v>
      </c>
      <c r="B379" s="11">
        <f t="shared" si="50"/>
        <v>46902</v>
      </c>
      <c r="C379" s="11">
        <f t="shared" si="51"/>
        <v>46901</v>
      </c>
      <c r="D379" s="10">
        <f t="shared" si="52"/>
        <v>1</v>
      </c>
      <c r="E379" s="10">
        <f t="shared" si="55"/>
        <v>31</v>
      </c>
      <c r="F379" s="9">
        <f t="shared" si="56"/>
        <v>-670077.58729199995</v>
      </c>
      <c r="G379" s="9">
        <f t="shared" si="53"/>
        <v>1233.810356826802</v>
      </c>
      <c r="H379" s="9">
        <f t="shared" si="57"/>
        <v>4956.4636200000004</v>
      </c>
      <c r="I379" s="9">
        <f t="shared" si="58"/>
        <v>-3722.6532630000002</v>
      </c>
      <c r="J379" s="9">
        <f t="shared" si="54"/>
        <v>-675034.05091200001</v>
      </c>
      <c r="K379" s="9">
        <f t="shared" ca="1" si="59"/>
        <v>-330862.322392</v>
      </c>
      <c r="L379" s="8"/>
      <c r="M379" s="8"/>
      <c r="N379" s="6"/>
      <c r="O379" s="8"/>
      <c r="P379" s="7"/>
      <c r="Q379" s="6"/>
    </row>
    <row r="380" spans="1:17" x14ac:dyDescent="0.2">
      <c r="A380" s="12">
        <f>IF(J379=0,"",IF(J379="","",IF(Valores_especificados,A379+1,"")))</f>
        <v>361</v>
      </c>
      <c r="B380" s="11">
        <f t="shared" si="50"/>
        <v>46902</v>
      </c>
      <c r="C380" s="11">
        <f t="shared" si="51"/>
        <v>46901</v>
      </c>
      <c r="D380" s="10">
        <f t="shared" si="52"/>
        <v>1</v>
      </c>
      <c r="E380" s="10">
        <f t="shared" si="55"/>
        <v>0</v>
      </c>
      <c r="F380" s="9">
        <f t="shared" si="56"/>
        <v>-675034.05091200001</v>
      </c>
      <c r="G380" s="9">
        <f t="shared" si="53"/>
        <v>1233.810356826802</v>
      </c>
      <c r="H380" s="9">
        <f t="shared" si="57"/>
        <v>4983.9995289999997</v>
      </c>
      <c r="I380" s="9">
        <f t="shared" si="58"/>
        <v>-3750.1891719999999</v>
      </c>
      <c r="J380" s="9">
        <f t="shared" si="54"/>
        <v>-680018.05044100003</v>
      </c>
      <c r="K380" s="9">
        <f t="shared" ca="1" si="59"/>
        <v>-334612.51156399999</v>
      </c>
      <c r="L380" s="8"/>
      <c r="M380" s="8"/>
      <c r="N380" s="6"/>
      <c r="O380" s="8"/>
      <c r="P380" s="7"/>
      <c r="Q380" s="6"/>
    </row>
    <row r="381" spans="1:17" x14ac:dyDescent="0.2">
      <c r="A381" s="12">
        <f>IF(J380=0,"",IF(J380="","",IF(Valores_especificados,A380+1,"")))</f>
        <v>362</v>
      </c>
      <c r="B381" s="11">
        <f t="shared" si="50"/>
        <v>46902</v>
      </c>
      <c r="C381" s="11">
        <f t="shared" si="51"/>
        <v>46901</v>
      </c>
      <c r="D381" s="10">
        <f t="shared" si="52"/>
        <v>1</v>
      </c>
      <c r="E381" s="10">
        <f t="shared" si="55"/>
        <v>0</v>
      </c>
      <c r="F381" s="9">
        <f t="shared" si="56"/>
        <v>-680018.05044100003</v>
      </c>
      <c r="G381" s="9">
        <f t="shared" si="53"/>
        <v>1233.810356826802</v>
      </c>
      <c r="H381" s="9">
        <f t="shared" si="57"/>
        <v>5011.6884149999996</v>
      </c>
      <c r="I381" s="9">
        <f t="shared" si="58"/>
        <v>-3777.8780579999998</v>
      </c>
      <c r="J381" s="9">
        <f t="shared" si="54"/>
        <v>-685029.73885600001</v>
      </c>
      <c r="K381" s="9">
        <f t="shared" ca="1" si="59"/>
        <v>-338390.38962199999</v>
      </c>
      <c r="L381" s="8"/>
      <c r="M381" s="8"/>
      <c r="N381" s="6"/>
      <c r="O381" s="8"/>
      <c r="P381" s="7"/>
      <c r="Q381" s="6"/>
    </row>
    <row r="382" spans="1:17" x14ac:dyDescent="0.2">
      <c r="A382" s="12">
        <f>IF(J381=0,"",IF(J381="","",IF(Valores_especificados,A381+1,"")))</f>
        <v>363</v>
      </c>
      <c r="B382" s="11">
        <f t="shared" si="50"/>
        <v>46932</v>
      </c>
      <c r="C382" s="11">
        <f t="shared" si="51"/>
        <v>46932</v>
      </c>
      <c r="D382" s="10" t="str">
        <f t="shared" si="52"/>
        <v/>
      </c>
      <c r="E382" s="10">
        <f t="shared" si="55"/>
        <v>29</v>
      </c>
      <c r="F382" s="9">
        <f t="shared" si="56"/>
        <v>-685029.73885600001</v>
      </c>
      <c r="G382" s="9">
        <f t="shared" si="53"/>
        <v>1233.810356826802</v>
      </c>
      <c r="H382" s="9">
        <f t="shared" si="57"/>
        <v>5039.5311279999996</v>
      </c>
      <c r="I382" s="9">
        <f t="shared" si="58"/>
        <v>-3805.7207709999998</v>
      </c>
      <c r="J382" s="9">
        <f t="shared" si="54"/>
        <v>-690069.26998400001</v>
      </c>
      <c r="K382" s="9">
        <f t="shared" ca="1" si="59"/>
        <v>-342196.11039300001</v>
      </c>
      <c r="L382" s="8"/>
      <c r="M382" s="8"/>
      <c r="N382" s="6"/>
      <c r="O382" s="8"/>
      <c r="P382" s="7"/>
      <c r="Q382" s="6"/>
    </row>
    <row r="383" spans="1:17" x14ac:dyDescent="0.2">
      <c r="A383" s="12">
        <f>IF(J382=0,"",IF(J382="","",IF(Valores_especificados,A382+1,"")))</f>
        <v>364</v>
      </c>
      <c r="B383" s="11">
        <f t="shared" si="50"/>
        <v>46932</v>
      </c>
      <c r="C383" s="11">
        <f t="shared" si="51"/>
        <v>46932</v>
      </c>
      <c r="D383" s="10" t="str">
        <f t="shared" si="52"/>
        <v/>
      </c>
      <c r="E383" s="10">
        <f t="shared" si="55"/>
        <v>0</v>
      </c>
      <c r="F383" s="9">
        <f t="shared" si="56"/>
        <v>-690069.26998400001</v>
      </c>
      <c r="G383" s="9">
        <f t="shared" si="53"/>
        <v>1233.810356826802</v>
      </c>
      <c r="H383" s="9">
        <f t="shared" si="57"/>
        <v>5067.5285240000003</v>
      </c>
      <c r="I383" s="9">
        <f t="shared" si="58"/>
        <v>-3833.718167</v>
      </c>
      <c r="J383" s="9">
        <f t="shared" si="54"/>
        <v>-695136.79850799998</v>
      </c>
      <c r="K383" s="9">
        <f t="shared" ca="1" si="59"/>
        <v>-346029.82855999999</v>
      </c>
      <c r="L383" s="8"/>
      <c r="M383" s="8"/>
      <c r="N383" s="6"/>
      <c r="O383" s="8"/>
      <c r="P383" s="7"/>
      <c r="Q383" s="6"/>
    </row>
    <row r="384" spans="1:17" x14ac:dyDescent="0.2">
      <c r="A384" s="12">
        <f>IF(J383=0,"",IF(J383="","",IF(Valores_especificados,A383+1,"")))</f>
        <v>365</v>
      </c>
      <c r="B384" s="11">
        <f t="shared" si="50"/>
        <v>46932</v>
      </c>
      <c r="C384" s="11">
        <f t="shared" si="51"/>
        <v>46932</v>
      </c>
      <c r="D384" s="10" t="str">
        <f t="shared" si="52"/>
        <v/>
      </c>
      <c r="E384" s="10">
        <f t="shared" si="55"/>
        <v>0</v>
      </c>
      <c r="F384" s="9">
        <f t="shared" si="56"/>
        <v>-695136.79850799998</v>
      </c>
      <c r="G384" s="9">
        <f t="shared" si="53"/>
        <v>1233.810356826802</v>
      </c>
      <c r="H384" s="9">
        <f t="shared" si="57"/>
        <v>5095.6814599999998</v>
      </c>
      <c r="I384" s="9">
        <f t="shared" si="58"/>
        <v>-3861.8711029999999</v>
      </c>
      <c r="J384" s="9">
        <f t="shared" si="54"/>
        <v>-700232.47996799997</v>
      </c>
      <c r="K384" s="9">
        <f t="shared" ca="1" si="59"/>
        <v>-349891.69966300001</v>
      </c>
      <c r="L384" s="8"/>
      <c r="M384" s="8"/>
      <c r="N384" s="6"/>
      <c r="O384" s="8"/>
      <c r="P384" s="7"/>
      <c r="Q384" s="6"/>
    </row>
    <row r="385" spans="1:17" x14ac:dyDescent="0.2">
      <c r="A385" s="12">
        <f>IF(J384=0,"",IF(J384="","",IF(Valores_especificados,A384+1,"")))</f>
        <v>366</v>
      </c>
      <c r="B385" s="11">
        <f t="shared" si="50"/>
        <v>46962</v>
      </c>
      <c r="C385" s="11">
        <f t="shared" si="51"/>
        <v>46962</v>
      </c>
      <c r="D385" s="10" t="str">
        <f t="shared" si="52"/>
        <v/>
      </c>
      <c r="E385" s="10">
        <f t="shared" si="55"/>
        <v>30</v>
      </c>
      <c r="F385" s="9">
        <f t="shared" si="56"/>
        <v>-700232.47996799997</v>
      </c>
      <c r="G385" s="9">
        <f t="shared" si="53"/>
        <v>1233.810356826802</v>
      </c>
      <c r="H385" s="9">
        <f t="shared" si="57"/>
        <v>5123.9908009999999</v>
      </c>
      <c r="I385" s="9">
        <f t="shared" si="58"/>
        <v>-3890.1804440000001</v>
      </c>
      <c r="J385" s="9">
        <f t="shared" si="54"/>
        <v>-705356.47076900001</v>
      </c>
      <c r="K385" s="9">
        <f t="shared" ca="1" si="59"/>
        <v>-353781.880107</v>
      </c>
      <c r="L385" s="8"/>
      <c r="M385" s="8"/>
      <c r="N385" s="6"/>
      <c r="O385" s="8"/>
      <c r="P385" s="7"/>
      <c r="Q385" s="6"/>
    </row>
    <row r="386" spans="1:17" x14ac:dyDescent="0.2">
      <c r="A386" s="12">
        <f>IF(J385=0,"",IF(J385="","",IF(Valores_especificados,A385+1,"")))</f>
        <v>367</v>
      </c>
      <c r="B386" s="11">
        <f t="shared" si="50"/>
        <v>46962</v>
      </c>
      <c r="C386" s="11">
        <f t="shared" si="51"/>
        <v>46962</v>
      </c>
      <c r="D386" s="10" t="str">
        <f t="shared" si="52"/>
        <v/>
      </c>
      <c r="E386" s="10">
        <f t="shared" si="55"/>
        <v>0</v>
      </c>
      <c r="F386" s="9">
        <f t="shared" si="56"/>
        <v>-705356.47076900001</v>
      </c>
      <c r="G386" s="9">
        <f t="shared" si="53"/>
        <v>1233.810356826802</v>
      </c>
      <c r="H386" s="9">
        <f t="shared" si="57"/>
        <v>5152.4574169999996</v>
      </c>
      <c r="I386" s="9">
        <f t="shared" si="58"/>
        <v>-3918.6470599999998</v>
      </c>
      <c r="J386" s="9">
        <f t="shared" si="54"/>
        <v>-710508.92818599998</v>
      </c>
      <c r="K386" s="9">
        <f t="shared" ca="1" si="59"/>
        <v>-357700.52716699999</v>
      </c>
      <c r="L386" s="8"/>
      <c r="M386" s="8"/>
      <c r="N386" s="6"/>
      <c r="O386" s="8"/>
      <c r="P386" s="7"/>
      <c r="Q386" s="6"/>
    </row>
    <row r="387" spans="1:17" x14ac:dyDescent="0.2">
      <c r="A387" s="12">
        <f>IF(J386=0,"",IF(J386="","",IF(Valores_especificados,A386+1,"")))</f>
        <v>368</v>
      </c>
      <c r="B387" s="11">
        <f t="shared" si="50"/>
        <v>46962</v>
      </c>
      <c r="C387" s="11">
        <f t="shared" si="51"/>
        <v>46962</v>
      </c>
      <c r="D387" s="10" t="str">
        <f t="shared" si="52"/>
        <v/>
      </c>
      <c r="E387" s="10">
        <f t="shared" si="55"/>
        <v>0</v>
      </c>
      <c r="F387" s="9">
        <f t="shared" si="56"/>
        <v>-710508.92818599998</v>
      </c>
      <c r="G387" s="9">
        <f t="shared" si="53"/>
        <v>1233.810356826802</v>
      </c>
      <c r="H387" s="9">
        <f t="shared" si="57"/>
        <v>5181.0821800000003</v>
      </c>
      <c r="I387" s="9">
        <f t="shared" si="58"/>
        <v>-3947.271823</v>
      </c>
      <c r="J387" s="9">
        <f t="shared" si="54"/>
        <v>-715690.010366</v>
      </c>
      <c r="K387" s="9">
        <f t="shared" ca="1" si="59"/>
        <v>-361647.79898999998</v>
      </c>
      <c r="L387" s="8"/>
      <c r="M387" s="8"/>
      <c r="N387" s="6"/>
      <c r="O387" s="8"/>
      <c r="P387" s="7"/>
      <c r="Q387" s="6"/>
    </row>
    <row r="388" spans="1:17" x14ac:dyDescent="0.2">
      <c r="A388" s="12">
        <f>IF(J387=0,"",IF(J387="","",IF(Valores_especificados,A387+1,"")))</f>
        <v>369</v>
      </c>
      <c r="B388" s="11">
        <f t="shared" si="50"/>
        <v>46993</v>
      </c>
      <c r="C388" s="11">
        <f t="shared" si="51"/>
        <v>46993</v>
      </c>
      <c r="D388" s="10" t="str">
        <f t="shared" si="52"/>
        <v/>
      </c>
      <c r="E388" s="10">
        <f t="shared" si="55"/>
        <v>30</v>
      </c>
      <c r="F388" s="9">
        <f t="shared" si="56"/>
        <v>-715690.010366</v>
      </c>
      <c r="G388" s="9">
        <f t="shared" si="53"/>
        <v>1233.810356826802</v>
      </c>
      <c r="H388" s="9">
        <f t="shared" si="57"/>
        <v>5209.8659699999998</v>
      </c>
      <c r="I388" s="9">
        <f t="shared" si="58"/>
        <v>-3976.055613</v>
      </c>
      <c r="J388" s="9">
        <f t="shared" si="54"/>
        <v>-720899.87633600004</v>
      </c>
      <c r="K388" s="9">
        <f t="shared" ca="1" si="59"/>
        <v>-365623.85460299999</v>
      </c>
      <c r="L388" s="8"/>
      <c r="M388" s="8"/>
      <c r="N388" s="6"/>
      <c r="O388" s="8"/>
      <c r="P388" s="7"/>
      <c r="Q388" s="6"/>
    </row>
    <row r="389" spans="1:17" x14ac:dyDescent="0.2">
      <c r="A389" s="12">
        <f>IF(J388=0,"",IF(J388="","",IF(Valores_especificados,A388+1,"")))</f>
        <v>370</v>
      </c>
      <c r="B389" s="11">
        <f t="shared" si="50"/>
        <v>46993</v>
      </c>
      <c r="C389" s="11">
        <f t="shared" si="51"/>
        <v>46993</v>
      </c>
      <c r="D389" s="10" t="str">
        <f t="shared" si="52"/>
        <v/>
      </c>
      <c r="E389" s="10">
        <f t="shared" si="55"/>
        <v>0</v>
      </c>
      <c r="F389" s="9">
        <f t="shared" si="56"/>
        <v>-720899.87633600004</v>
      </c>
      <c r="G389" s="9">
        <f t="shared" si="53"/>
        <v>1233.810356826802</v>
      </c>
      <c r="H389" s="9">
        <f t="shared" si="57"/>
        <v>5238.8096699999996</v>
      </c>
      <c r="I389" s="9">
        <f t="shared" si="58"/>
        <v>-4004.9993129999998</v>
      </c>
      <c r="J389" s="9">
        <f t="shared" si="54"/>
        <v>-726138.68600600003</v>
      </c>
      <c r="K389" s="9">
        <f t="shared" ca="1" si="59"/>
        <v>-369628.85391599999</v>
      </c>
      <c r="L389" s="8"/>
      <c r="M389" s="8"/>
      <c r="N389" s="6"/>
      <c r="O389" s="8"/>
      <c r="P389" s="7"/>
      <c r="Q389" s="6"/>
    </row>
    <row r="390" spans="1:17" x14ac:dyDescent="0.2">
      <c r="A390" s="12">
        <f>IF(J389=0,"",IF(J389="","",IF(Valores_especificados,A389+1,"")))</f>
        <v>371</v>
      </c>
      <c r="B390" s="11">
        <f t="shared" si="50"/>
        <v>46993</v>
      </c>
      <c r="C390" s="11">
        <f t="shared" si="51"/>
        <v>46993</v>
      </c>
      <c r="D390" s="10" t="str">
        <f t="shared" si="52"/>
        <v/>
      </c>
      <c r="E390" s="10">
        <f t="shared" si="55"/>
        <v>0</v>
      </c>
      <c r="F390" s="9">
        <f t="shared" si="56"/>
        <v>-726138.68600600003</v>
      </c>
      <c r="G390" s="9">
        <f t="shared" si="53"/>
        <v>1233.810356826802</v>
      </c>
      <c r="H390" s="9">
        <f t="shared" si="57"/>
        <v>5267.9141680000002</v>
      </c>
      <c r="I390" s="9">
        <f t="shared" si="58"/>
        <v>-4034.103811</v>
      </c>
      <c r="J390" s="9">
        <f t="shared" si="54"/>
        <v>-731406.60017400002</v>
      </c>
      <c r="K390" s="9">
        <f t="shared" ca="1" si="59"/>
        <v>-373662.957727</v>
      </c>
      <c r="L390" s="8"/>
      <c r="M390" s="8"/>
      <c r="N390" s="6"/>
      <c r="O390" s="8"/>
      <c r="P390" s="7"/>
      <c r="Q390" s="6"/>
    </row>
    <row r="391" spans="1:17" x14ac:dyDescent="0.2">
      <c r="A391" s="12">
        <f>IF(J390=0,"",IF(J390="","",IF(Valores_especificados,A390+1,"")))</f>
        <v>372</v>
      </c>
      <c r="B391" s="11">
        <f t="shared" si="50"/>
        <v>47024</v>
      </c>
      <c r="C391" s="11">
        <f t="shared" si="51"/>
        <v>47024</v>
      </c>
      <c r="D391" s="10" t="str">
        <f t="shared" si="52"/>
        <v/>
      </c>
      <c r="E391" s="10">
        <f t="shared" si="55"/>
        <v>30</v>
      </c>
      <c r="F391" s="9">
        <f t="shared" si="56"/>
        <v>-731406.60017400002</v>
      </c>
      <c r="G391" s="9">
        <f t="shared" si="53"/>
        <v>1233.810356826802</v>
      </c>
      <c r="H391" s="9">
        <f t="shared" si="57"/>
        <v>5297.1803579999996</v>
      </c>
      <c r="I391" s="9">
        <f t="shared" si="58"/>
        <v>-4063.3700009999998</v>
      </c>
      <c r="J391" s="9">
        <f t="shared" si="54"/>
        <v>-736703.780532</v>
      </c>
      <c r="K391" s="9">
        <f t="shared" ca="1" si="59"/>
        <v>-377726.327728</v>
      </c>
      <c r="L391" s="8"/>
      <c r="M391" s="8"/>
      <c r="N391" s="6"/>
      <c r="O391" s="8"/>
      <c r="P391" s="7"/>
      <c r="Q391" s="6"/>
    </row>
    <row r="392" spans="1:17" x14ac:dyDescent="0.2">
      <c r="A392" s="12">
        <f>IF(J391=0,"",IF(J391="","",IF(Valores_especificados,A391+1,"")))</f>
        <v>373</v>
      </c>
      <c r="B392" s="11">
        <f t="shared" si="50"/>
        <v>47024</v>
      </c>
      <c r="C392" s="11">
        <f t="shared" si="51"/>
        <v>47024</v>
      </c>
      <c r="D392" s="10" t="str">
        <f t="shared" si="52"/>
        <v/>
      </c>
      <c r="E392" s="10">
        <f t="shared" si="55"/>
        <v>0</v>
      </c>
      <c r="F392" s="9">
        <f t="shared" si="56"/>
        <v>-736703.780532</v>
      </c>
      <c r="G392" s="9">
        <f t="shared" si="53"/>
        <v>1233.810356826802</v>
      </c>
      <c r="H392" s="9">
        <f t="shared" si="57"/>
        <v>5326.6091379999998</v>
      </c>
      <c r="I392" s="9">
        <f t="shared" si="58"/>
        <v>-4092.798781</v>
      </c>
      <c r="J392" s="9">
        <f t="shared" si="54"/>
        <v>-742030.38966999995</v>
      </c>
      <c r="K392" s="9">
        <f t="shared" ca="1" si="59"/>
        <v>-381819.12650900002</v>
      </c>
      <c r="L392" s="8"/>
      <c r="M392" s="8"/>
      <c r="N392" s="6"/>
      <c r="O392" s="8"/>
      <c r="P392" s="7"/>
      <c r="Q392" s="6"/>
    </row>
    <row r="393" spans="1:17" x14ac:dyDescent="0.2">
      <c r="A393" s="12">
        <f>IF(J392=0,"",IF(J392="","",IF(Valores_especificados,A392+1,"")))</f>
        <v>374</v>
      </c>
      <c r="B393" s="11">
        <f t="shared" si="50"/>
        <v>47024</v>
      </c>
      <c r="C393" s="11">
        <f t="shared" si="51"/>
        <v>47024</v>
      </c>
      <c r="D393" s="10" t="str">
        <f t="shared" si="52"/>
        <v/>
      </c>
      <c r="E393" s="10">
        <f t="shared" si="55"/>
        <v>0</v>
      </c>
      <c r="F393" s="9">
        <f t="shared" si="56"/>
        <v>-742030.38966999995</v>
      </c>
      <c r="G393" s="9">
        <f t="shared" si="53"/>
        <v>1233.810356826802</v>
      </c>
      <c r="H393" s="9">
        <f t="shared" si="57"/>
        <v>5356.201411</v>
      </c>
      <c r="I393" s="9">
        <f t="shared" si="58"/>
        <v>-4122.3910539999997</v>
      </c>
      <c r="J393" s="9">
        <f t="shared" si="54"/>
        <v>-747386.59108100005</v>
      </c>
      <c r="K393" s="9">
        <f t="shared" ca="1" si="59"/>
        <v>-385941.51756300003</v>
      </c>
      <c r="L393" s="8"/>
      <c r="M393" s="8"/>
      <c r="N393" s="6"/>
      <c r="O393" s="8"/>
      <c r="P393" s="7"/>
      <c r="Q393" s="6"/>
    </row>
    <row r="394" spans="1:17" x14ac:dyDescent="0.2">
      <c r="A394" s="12">
        <f>IF(J393=0,"",IF(J393="","",IF(Valores_especificados,A393+1,"")))</f>
        <v>375</v>
      </c>
      <c r="B394" s="11">
        <f t="shared" si="50"/>
        <v>47054</v>
      </c>
      <c r="C394" s="11">
        <f t="shared" si="51"/>
        <v>47054</v>
      </c>
      <c r="D394" s="10" t="str">
        <f t="shared" si="52"/>
        <v/>
      </c>
      <c r="E394" s="10">
        <f t="shared" si="55"/>
        <v>30</v>
      </c>
      <c r="F394" s="9">
        <f t="shared" si="56"/>
        <v>-747386.59108100005</v>
      </c>
      <c r="G394" s="9">
        <f t="shared" si="53"/>
        <v>1233.810356826802</v>
      </c>
      <c r="H394" s="9">
        <f t="shared" si="57"/>
        <v>5385.9580850000002</v>
      </c>
      <c r="I394" s="9">
        <f t="shared" si="58"/>
        <v>-4152.1477279999999</v>
      </c>
      <c r="J394" s="9">
        <f t="shared" si="54"/>
        <v>-752772.54916599998</v>
      </c>
      <c r="K394" s="9">
        <f t="shared" ca="1" si="59"/>
        <v>-390093.66529100004</v>
      </c>
      <c r="L394" s="8"/>
      <c r="M394" s="8"/>
      <c r="N394" s="6"/>
      <c r="O394" s="8"/>
      <c r="P394" s="7"/>
      <c r="Q394" s="6"/>
    </row>
    <row r="395" spans="1:17" x14ac:dyDescent="0.2">
      <c r="A395" s="12">
        <f>IF(J394=0,"",IF(J394="","",IF(Valores_especificados,A394+1,"")))</f>
        <v>376</v>
      </c>
      <c r="B395" s="11">
        <f t="shared" si="50"/>
        <v>47054</v>
      </c>
      <c r="C395" s="11">
        <f t="shared" si="51"/>
        <v>47054</v>
      </c>
      <c r="D395" s="10" t="str">
        <f t="shared" si="52"/>
        <v/>
      </c>
      <c r="E395" s="10">
        <f t="shared" si="55"/>
        <v>0</v>
      </c>
      <c r="F395" s="9">
        <f t="shared" si="56"/>
        <v>-752772.54916599998</v>
      </c>
      <c r="G395" s="9">
        <f t="shared" si="53"/>
        <v>1233.810356826802</v>
      </c>
      <c r="H395" s="9">
        <f t="shared" si="57"/>
        <v>5415.880075</v>
      </c>
      <c r="I395" s="9">
        <f t="shared" si="58"/>
        <v>-4182.0697179999997</v>
      </c>
      <c r="J395" s="9">
        <f t="shared" si="54"/>
        <v>-758188.42924099998</v>
      </c>
      <c r="K395" s="9">
        <f t="shared" ca="1" si="59"/>
        <v>-394275.73500900005</v>
      </c>
      <c r="L395" s="8"/>
      <c r="M395" s="8"/>
      <c r="N395" s="6"/>
      <c r="O395" s="8"/>
      <c r="P395" s="7"/>
      <c r="Q395" s="6"/>
    </row>
    <row r="396" spans="1:17" x14ac:dyDescent="0.2">
      <c r="A396" s="12">
        <f>IF(J395=0,"",IF(J395="","",IF(Valores_especificados,A395+1,"")))</f>
        <v>377</v>
      </c>
      <c r="B396" s="11">
        <f t="shared" si="50"/>
        <v>47054</v>
      </c>
      <c r="C396" s="11">
        <f t="shared" si="51"/>
        <v>47054</v>
      </c>
      <c r="D396" s="10" t="str">
        <f t="shared" si="52"/>
        <v/>
      </c>
      <c r="E396" s="10">
        <f t="shared" si="55"/>
        <v>0</v>
      </c>
      <c r="F396" s="9">
        <f t="shared" si="56"/>
        <v>-758188.42924099998</v>
      </c>
      <c r="G396" s="9">
        <f t="shared" si="53"/>
        <v>1233.810356826802</v>
      </c>
      <c r="H396" s="9">
        <f t="shared" si="57"/>
        <v>5445.9682970000003</v>
      </c>
      <c r="I396" s="9">
        <f t="shared" si="58"/>
        <v>-4212.1579400000001</v>
      </c>
      <c r="J396" s="9">
        <f t="shared" si="54"/>
        <v>-763634.39753800002</v>
      </c>
      <c r="K396" s="9">
        <f t="shared" ca="1" si="59"/>
        <v>-398487.89294900006</v>
      </c>
      <c r="L396" s="8"/>
      <c r="M396" s="8"/>
      <c r="N396" s="6"/>
      <c r="O396" s="8"/>
      <c r="P396" s="7"/>
      <c r="Q396" s="6"/>
    </row>
    <row r="397" spans="1:17" x14ac:dyDescent="0.2">
      <c r="A397" s="12">
        <f>IF(J396=0,"",IF(J396="","",IF(Valores_especificados,A396+1,"")))</f>
        <v>378</v>
      </c>
      <c r="B397" s="11">
        <f t="shared" si="50"/>
        <v>47085</v>
      </c>
      <c r="C397" s="11">
        <f t="shared" si="51"/>
        <v>47085</v>
      </c>
      <c r="D397" s="10" t="str">
        <f t="shared" si="52"/>
        <v/>
      </c>
      <c r="E397" s="10">
        <f t="shared" si="55"/>
        <v>30</v>
      </c>
      <c r="F397" s="9">
        <f t="shared" si="56"/>
        <v>-763634.39753800002</v>
      </c>
      <c r="G397" s="9">
        <f t="shared" si="53"/>
        <v>1233.810356826802</v>
      </c>
      <c r="H397" s="9">
        <f t="shared" si="57"/>
        <v>5476.223677</v>
      </c>
      <c r="I397" s="9">
        <f t="shared" si="58"/>
        <v>-4242.4133199999997</v>
      </c>
      <c r="J397" s="9">
        <f t="shared" si="54"/>
        <v>-769110.62121500005</v>
      </c>
      <c r="K397" s="9">
        <f t="shared" ca="1" si="59"/>
        <v>-402730.30626900005</v>
      </c>
      <c r="L397" s="8"/>
      <c r="M397" s="8"/>
      <c r="N397" s="6"/>
      <c r="O397" s="8"/>
      <c r="P397" s="7"/>
      <c r="Q397" s="6"/>
    </row>
    <row r="398" spans="1:17" x14ac:dyDescent="0.2">
      <c r="A398" s="12">
        <f>IF(J397=0,"",IF(J397="","",IF(Valores_especificados,A397+1,"")))</f>
        <v>379</v>
      </c>
      <c r="B398" s="11">
        <f t="shared" si="50"/>
        <v>47085</v>
      </c>
      <c r="C398" s="11">
        <f t="shared" si="51"/>
        <v>47085</v>
      </c>
      <c r="D398" s="10" t="str">
        <f t="shared" si="52"/>
        <v/>
      </c>
      <c r="E398" s="10">
        <f t="shared" si="55"/>
        <v>0</v>
      </c>
      <c r="F398" s="9">
        <f t="shared" si="56"/>
        <v>-769110.62121500005</v>
      </c>
      <c r="G398" s="9">
        <f t="shared" si="53"/>
        <v>1233.810356826802</v>
      </c>
      <c r="H398" s="9">
        <f t="shared" si="57"/>
        <v>5506.6471419999998</v>
      </c>
      <c r="I398" s="9">
        <f t="shared" si="58"/>
        <v>-4272.8367850000004</v>
      </c>
      <c r="J398" s="9">
        <f t="shared" si="54"/>
        <v>-774617.26835699996</v>
      </c>
      <c r="K398" s="9">
        <f t="shared" ca="1" si="59"/>
        <v>-407003.14305400004</v>
      </c>
      <c r="L398" s="8"/>
      <c r="M398" s="8"/>
      <c r="N398" s="6"/>
      <c r="O398" s="8"/>
      <c r="P398" s="7"/>
      <c r="Q398" s="6"/>
    </row>
    <row r="399" spans="1:17" x14ac:dyDescent="0.2">
      <c r="A399" s="12">
        <f>IF(J398=0,"",IF(J398="","",IF(Valores_especificados,A398+1,"")))</f>
        <v>380</v>
      </c>
      <c r="B399" s="11">
        <f t="shared" si="50"/>
        <v>47085</v>
      </c>
      <c r="C399" s="11">
        <f t="shared" si="51"/>
        <v>47085</v>
      </c>
      <c r="D399" s="10" t="str">
        <f t="shared" si="52"/>
        <v/>
      </c>
      <c r="E399" s="10">
        <f t="shared" si="55"/>
        <v>0</v>
      </c>
      <c r="F399" s="9">
        <f t="shared" si="56"/>
        <v>-774617.26835699996</v>
      </c>
      <c r="G399" s="9">
        <f t="shared" si="53"/>
        <v>1233.810356826802</v>
      </c>
      <c r="H399" s="9">
        <f t="shared" si="57"/>
        <v>5537.2396259999996</v>
      </c>
      <c r="I399" s="9">
        <f t="shared" si="58"/>
        <v>-4303.4292690000002</v>
      </c>
      <c r="J399" s="9">
        <f t="shared" si="54"/>
        <v>-780154.50798300002</v>
      </c>
      <c r="K399" s="9">
        <f t="shared" ca="1" si="59"/>
        <v>-411306.57232300006</v>
      </c>
      <c r="L399" s="8"/>
      <c r="M399" s="8"/>
      <c r="N399" s="6"/>
      <c r="O399" s="8"/>
      <c r="P399" s="7"/>
      <c r="Q399" s="6"/>
    </row>
    <row r="400" spans="1:17" x14ac:dyDescent="0.2">
      <c r="A400" s="12">
        <f>IF(J399=0,"",IF(J399="","",IF(Valores_especificados,A399+1,"")))</f>
        <v>381</v>
      </c>
      <c r="B400" s="11">
        <f t="shared" si="50"/>
        <v>47115</v>
      </c>
      <c r="C400" s="11">
        <f t="shared" si="51"/>
        <v>47115</v>
      </c>
      <c r="D400" s="10" t="str">
        <f t="shared" si="52"/>
        <v/>
      </c>
      <c r="E400" s="10">
        <f t="shared" si="55"/>
        <v>30</v>
      </c>
      <c r="F400" s="9">
        <f t="shared" si="56"/>
        <v>-780154.50798300002</v>
      </c>
      <c r="G400" s="9">
        <f t="shared" si="53"/>
        <v>1233.810356826802</v>
      </c>
      <c r="H400" s="9">
        <f t="shared" si="57"/>
        <v>5568.0020679999998</v>
      </c>
      <c r="I400" s="9">
        <f t="shared" si="58"/>
        <v>-4334.1917110000004</v>
      </c>
      <c r="J400" s="9">
        <f t="shared" si="54"/>
        <v>-785722.51005100005</v>
      </c>
      <c r="K400" s="9">
        <f t="shared" ca="1" si="59"/>
        <v>-415640.76403400005</v>
      </c>
      <c r="L400" s="8"/>
      <c r="M400" s="8"/>
      <c r="N400" s="6"/>
      <c r="O400" s="8"/>
      <c r="P400" s="7"/>
      <c r="Q400" s="6"/>
    </row>
    <row r="401" spans="1:17" x14ac:dyDescent="0.2">
      <c r="A401" s="12">
        <f>IF(J400=0,"",IF(J400="","",IF(Valores_especificados,A400+1,"")))</f>
        <v>382</v>
      </c>
      <c r="B401" s="11">
        <f t="shared" si="50"/>
        <v>47115</v>
      </c>
      <c r="C401" s="11">
        <f t="shared" si="51"/>
        <v>47115</v>
      </c>
      <c r="D401" s="10" t="str">
        <f t="shared" si="52"/>
        <v/>
      </c>
      <c r="E401" s="10">
        <f t="shared" si="55"/>
        <v>0</v>
      </c>
      <c r="F401" s="9">
        <f t="shared" si="56"/>
        <v>-785722.51005100005</v>
      </c>
      <c r="G401" s="9">
        <f t="shared" si="53"/>
        <v>1233.810356826802</v>
      </c>
      <c r="H401" s="9">
        <f t="shared" si="57"/>
        <v>5598.9354130000002</v>
      </c>
      <c r="I401" s="9">
        <f t="shared" si="58"/>
        <v>-4365.1250559999999</v>
      </c>
      <c r="J401" s="9">
        <f t="shared" si="54"/>
        <v>-791321.44546399999</v>
      </c>
      <c r="K401" s="9">
        <f t="shared" ca="1" si="59"/>
        <v>-420005.88909000007</v>
      </c>
      <c r="L401" s="8"/>
      <c r="M401" s="8"/>
      <c r="N401" s="6"/>
      <c r="O401" s="8"/>
      <c r="P401" s="7"/>
      <c r="Q401" s="6"/>
    </row>
    <row r="402" spans="1:17" x14ac:dyDescent="0.2">
      <c r="A402" s="12">
        <f>IF(J401=0,"",IF(J401="","",IF(Valores_especificados,A401+1,"")))</f>
        <v>383</v>
      </c>
      <c r="B402" s="11">
        <f t="shared" si="50"/>
        <v>47115</v>
      </c>
      <c r="C402" s="11">
        <f t="shared" si="51"/>
        <v>47115</v>
      </c>
      <c r="D402" s="10" t="str">
        <f t="shared" si="52"/>
        <v/>
      </c>
      <c r="E402" s="10">
        <f t="shared" si="55"/>
        <v>0</v>
      </c>
      <c r="F402" s="9">
        <f t="shared" si="56"/>
        <v>-791321.44546399999</v>
      </c>
      <c r="G402" s="9">
        <f t="shared" si="53"/>
        <v>1233.810356826802</v>
      </c>
      <c r="H402" s="9">
        <f t="shared" si="57"/>
        <v>5630.04061</v>
      </c>
      <c r="I402" s="9">
        <f t="shared" si="58"/>
        <v>-4396.2302529999997</v>
      </c>
      <c r="J402" s="9">
        <f t="shared" si="54"/>
        <v>-796951.48607400001</v>
      </c>
      <c r="K402" s="9">
        <f t="shared" ca="1" si="59"/>
        <v>-424402.11934300006</v>
      </c>
      <c r="L402" s="8"/>
      <c r="M402" s="8"/>
      <c r="N402" s="6"/>
      <c r="O402" s="8"/>
      <c r="P402" s="7"/>
      <c r="Q402" s="6"/>
    </row>
    <row r="403" spans="1:17" x14ac:dyDescent="0.2">
      <c r="A403" s="12">
        <f>IF(J402=0,"",IF(J402="","",IF(Valores_especificados,A402+1,"")))</f>
        <v>384</v>
      </c>
      <c r="B403" s="11">
        <f t="shared" si="50"/>
        <v>47147</v>
      </c>
      <c r="C403" s="11">
        <f t="shared" si="51"/>
        <v>47146</v>
      </c>
      <c r="D403" s="10">
        <f t="shared" si="52"/>
        <v>1</v>
      </c>
      <c r="E403" s="10">
        <f t="shared" si="55"/>
        <v>31</v>
      </c>
      <c r="F403" s="9">
        <f t="shared" si="56"/>
        <v>-796951.48607400001</v>
      </c>
      <c r="G403" s="9">
        <f t="shared" si="53"/>
        <v>1233.810356826802</v>
      </c>
      <c r="H403" s="9">
        <f t="shared" si="57"/>
        <v>5661.3186130000004</v>
      </c>
      <c r="I403" s="9">
        <f t="shared" si="58"/>
        <v>-4427.5082560000001</v>
      </c>
      <c r="J403" s="9">
        <f t="shared" si="54"/>
        <v>-802612.804687</v>
      </c>
      <c r="K403" s="9">
        <f t="shared" ca="1" si="59"/>
        <v>-428829.62759900006</v>
      </c>
      <c r="L403" s="8"/>
      <c r="M403" s="8"/>
      <c r="N403" s="6"/>
      <c r="O403" s="8"/>
      <c r="P403" s="7"/>
      <c r="Q403" s="6"/>
    </row>
    <row r="404" spans="1:17" x14ac:dyDescent="0.2">
      <c r="A404" s="12">
        <f>IF(J403=0,"",IF(J403="","",IF(Valores_especificados,A403+1,"")))</f>
        <v>385</v>
      </c>
      <c r="B404" s="11">
        <f t="shared" ref="B404:B467" si="60">IF(AND(D404&lt;&gt;"",$N$3=$L$12),C404+D404,C404)</f>
        <v>47147</v>
      </c>
      <c r="C404" s="11">
        <f t="shared" ref="C404:C467" si="61">IF($A$10=$L$9,IF(Núm_de_pago&lt;&gt;"",DATE(YEAR(Inicio_prestamo),MONTH(Inicio_prestamo)+(Núm_de_pago),DAY(Inicio_prestamo)),""),IF(Núm_de_pago&lt;&gt;"",DATE(YEAR(Inicio_prestamo),MONTH(Inicio_prestamo)+(Núm_de_pago)*12/Núm_pagos_al_año,DAY(Inicio_prestamo)),""))</f>
        <v>47146</v>
      </c>
      <c r="D404" s="10">
        <f t="shared" ref="D404:D467" si="62">IF(Núm_de_pago&lt;&gt;"",IF(WEEKDAY(C404)=1,1,""),"")</f>
        <v>1</v>
      </c>
      <c r="E404" s="10">
        <f t="shared" si="55"/>
        <v>0</v>
      </c>
      <c r="F404" s="9">
        <f t="shared" si="56"/>
        <v>-802612.804687</v>
      </c>
      <c r="G404" s="9">
        <f t="shared" ref="G404:G467" si="63">IF(Núm_de_pago&lt;&gt;"",Pago_mensual_programado,"")</f>
        <v>1233.810356826802</v>
      </c>
      <c r="H404" s="9">
        <f t="shared" si="57"/>
        <v>5692.770383</v>
      </c>
      <c r="I404" s="9">
        <f t="shared" si="58"/>
        <v>-4458.9600259999997</v>
      </c>
      <c r="J404" s="9">
        <f t="shared" ref="J404:J467" si="64">IF(Núm_de_pago&lt;&gt;"",ROUND(Saldo_inicial-Capital,6),IF(Núm_de_pago&lt;&gt;"",0,""))</f>
        <v>-808305.57507000002</v>
      </c>
      <c r="K404" s="9">
        <f t="shared" ca="1" si="59"/>
        <v>-433288.58762500004</v>
      </c>
      <c r="L404" s="8"/>
      <c r="M404" s="8"/>
      <c r="N404" s="6"/>
      <c r="O404" s="8"/>
      <c r="P404" s="7"/>
      <c r="Q404" s="6"/>
    </row>
    <row r="405" spans="1:17" x14ac:dyDescent="0.2">
      <c r="A405" s="12">
        <f>IF(J404=0,"",IF(J404="","",IF(Valores_especificados,A404+1,"")))</f>
        <v>386</v>
      </c>
      <c r="B405" s="11">
        <f t="shared" si="60"/>
        <v>47147</v>
      </c>
      <c r="C405" s="11">
        <f t="shared" si="61"/>
        <v>47146</v>
      </c>
      <c r="D405" s="10">
        <f t="shared" si="62"/>
        <v>1</v>
      </c>
      <c r="E405" s="10">
        <f t="shared" ref="E405:E468" si="65">IF(A405="","",IF($N$5=$L$14,DAYS360(B404,B405,TRUE),_xlfn.DAYS(B405,B404)))</f>
        <v>0</v>
      </c>
      <c r="F405" s="9">
        <f t="shared" ref="F405:F468" si="66">IF(Núm_de_pago&lt;&gt;"",ROUND(J404,6),"")</f>
        <v>-808305.57507000002</v>
      </c>
      <c r="G405" s="9">
        <f t="shared" si="63"/>
        <v>1233.810356826802</v>
      </c>
      <c r="H405" s="9">
        <f t="shared" ref="H405:H468" si="67">IF(A405="","",ROUND(IF(Núm_de_pago&lt;&gt;"",Pago_progr-Int,""),6))</f>
        <v>5724.3968850000001</v>
      </c>
      <c r="I405" s="9">
        <f t="shared" ref="I405:I468" si="68">IF(A405="","",ROUND(IF(Núm_de_pago&lt;&gt;"",Saldo_inicial*(Tasa_de_interés/$L$10),""),6))</f>
        <v>-4490.5865279999998</v>
      </c>
      <c r="J405" s="9">
        <f t="shared" si="64"/>
        <v>-814029.97195499996</v>
      </c>
      <c r="K405" s="9">
        <f t="shared" ref="K405:K468" ca="1" si="69">IF(A405="","",SUM(OFFSET($H$20,,1,1+A404)))</f>
        <v>-437779.17415300006</v>
      </c>
      <c r="L405" s="8"/>
      <c r="M405" s="8"/>
      <c r="N405" s="6"/>
      <c r="O405" s="8"/>
      <c r="P405" s="7"/>
      <c r="Q405" s="6"/>
    </row>
    <row r="406" spans="1:17" x14ac:dyDescent="0.2">
      <c r="A406" s="12">
        <f>IF(J405=0,"",IF(J405="","",IF(Valores_especificados,A405+1,"")))</f>
        <v>387</v>
      </c>
      <c r="B406" s="11">
        <f t="shared" si="60"/>
        <v>47177</v>
      </c>
      <c r="C406" s="11">
        <f t="shared" si="61"/>
        <v>47177</v>
      </c>
      <c r="D406" s="10" t="str">
        <f t="shared" si="62"/>
        <v/>
      </c>
      <c r="E406" s="10">
        <f t="shared" si="65"/>
        <v>29</v>
      </c>
      <c r="F406" s="9">
        <f t="shared" si="66"/>
        <v>-814029.97195499996</v>
      </c>
      <c r="G406" s="9">
        <f t="shared" si="63"/>
        <v>1233.810356826802</v>
      </c>
      <c r="H406" s="9">
        <f t="shared" si="67"/>
        <v>5756.1990900000001</v>
      </c>
      <c r="I406" s="9">
        <f t="shared" si="68"/>
        <v>-4522.3887329999998</v>
      </c>
      <c r="J406" s="9">
        <f t="shared" si="64"/>
        <v>-819786.17104499997</v>
      </c>
      <c r="K406" s="9">
        <f t="shared" ca="1" si="69"/>
        <v>-442301.56288600003</v>
      </c>
      <c r="L406" s="8"/>
      <c r="M406" s="8"/>
      <c r="N406" s="6"/>
      <c r="O406" s="8"/>
      <c r="P406" s="7"/>
      <c r="Q406" s="6"/>
    </row>
    <row r="407" spans="1:17" x14ac:dyDescent="0.2">
      <c r="A407" s="12">
        <f>IF(J406=0,"",IF(J406="","",IF(Valores_especificados,A406+1,"")))</f>
        <v>388</v>
      </c>
      <c r="B407" s="11">
        <f t="shared" si="60"/>
        <v>47177</v>
      </c>
      <c r="C407" s="11">
        <f t="shared" si="61"/>
        <v>47177</v>
      </c>
      <c r="D407" s="10" t="str">
        <f t="shared" si="62"/>
        <v/>
      </c>
      <c r="E407" s="10">
        <f t="shared" si="65"/>
        <v>0</v>
      </c>
      <c r="F407" s="9">
        <f t="shared" si="66"/>
        <v>-819786.17104499997</v>
      </c>
      <c r="G407" s="9">
        <f t="shared" si="63"/>
        <v>1233.810356826802</v>
      </c>
      <c r="H407" s="9">
        <f t="shared" si="67"/>
        <v>5788.1779740000002</v>
      </c>
      <c r="I407" s="9">
        <f t="shared" si="68"/>
        <v>-4554.3676169999999</v>
      </c>
      <c r="J407" s="9">
        <f t="shared" si="64"/>
        <v>-825574.34901899996</v>
      </c>
      <c r="K407" s="9">
        <f t="shared" ca="1" si="69"/>
        <v>-446855.93050300004</v>
      </c>
      <c r="L407" s="8"/>
      <c r="M407" s="8"/>
      <c r="N407" s="6"/>
      <c r="O407" s="8"/>
      <c r="P407" s="7"/>
      <c r="Q407" s="6"/>
    </row>
    <row r="408" spans="1:17" x14ac:dyDescent="0.2">
      <c r="A408" s="12">
        <f>IF(J407=0,"",IF(J407="","",IF(Valores_especificados,A407+1,"")))</f>
        <v>389</v>
      </c>
      <c r="B408" s="11">
        <f t="shared" si="60"/>
        <v>47177</v>
      </c>
      <c r="C408" s="11">
        <f t="shared" si="61"/>
        <v>47177</v>
      </c>
      <c r="D408" s="10" t="str">
        <f t="shared" si="62"/>
        <v/>
      </c>
      <c r="E408" s="10">
        <f t="shared" si="65"/>
        <v>0</v>
      </c>
      <c r="F408" s="9">
        <f t="shared" si="66"/>
        <v>-825574.34901899996</v>
      </c>
      <c r="G408" s="9">
        <f t="shared" si="63"/>
        <v>1233.810356826802</v>
      </c>
      <c r="H408" s="9">
        <f t="shared" si="67"/>
        <v>5820.3345179999997</v>
      </c>
      <c r="I408" s="9">
        <f t="shared" si="68"/>
        <v>-4586.5241610000003</v>
      </c>
      <c r="J408" s="9">
        <f t="shared" si="64"/>
        <v>-831394.68353699998</v>
      </c>
      <c r="K408" s="9">
        <f t="shared" ca="1" si="69"/>
        <v>-451442.45466400002</v>
      </c>
      <c r="L408" s="8"/>
      <c r="M408" s="8"/>
      <c r="N408" s="6"/>
      <c r="O408" s="8"/>
      <c r="P408" s="7"/>
      <c r="Q408" s="6"/>
    </row>
    <row r="409" spans="1:17" x14ac:dyDescent="0.2">
      <c r="A409" s="12">
        <f>IF(J408=0,"",IF(J408="","",IF(Valores_especificados,A408+1,"")))</f>
        <v>390</v>
      </c>
      <c r="B409" s="11">
        <f t="shared" si="60"/>
        <v>47205</v>
      </c>
      <c r="C409" s="11">
        <f t="shared" si="61"/>
        <v>47205</v>
      </c>
      <c r="D409" s="10" t="str">
        <f t="shared" si="62"/>
        <v/>
      </c>
      <c r="E409" s="10">
        <f t="shared" si="65"/>
        <v>30</v>
      </c>
      <c r="F409" s="9">
        <f t="shared" si="66"/>
        <v>-831394.68353699998</v>
      </c>
      <c r="G409" s="9">
        <f t="shared" si="63"/>
        <v>1233.810356826802</v>
      </c>
      <c r="H409" s="9">
        <f t="shared" si="67"/>
        <v>5852.6697100000001</v>
      </c>
      <c r="I409" s="9">
        <f t="shared" si="68"/>
        <v>-4618.8593529999998</v>
      </c>
      <c r="J409" s="9">
        <f t="shared" si="64"/>
        <v>-837247.35324700002</v>
      </c>
      <c r="K409" s="9">
        <f t="shared" ca="1" si="69"/>
        <v>-456061.31401700003</v>
      </c>
      <c r="L409" s="8"/>
      <c r="M409" s="8"/>
      <c r="N409" s="6"/>
      <c r="O409" s="8"/>
      <c r="P409" s="7"/>
      <c r="Q409" s="6"/>
    </row>
    <row r="410" spans="1:17" x14ac:dyDescent="0.2">
      <c r="A410" s="12">
        <f>IF(J409=0,"",IF(J409="","",IF(Valores_especificados,A409+1,"")))</f>
        <v>391</v>
      </c>
      <c r="B410" s="11">
        <f t="shared" si="60"/>
        <v>47205</v>
      </c>
      <c r="C410" s="11">
        <f t="shared" si="61"/>
        <v>47205</v>
      </c>
      <c r="D410" s="10" t="str">
        <f t="shared" si="62"/>
        <v/>
      </c>
      <c r="E410" s="10">
        <f t="shared" si="65"/>
        <v>0</v>
      </c>
      <c r="F410" s="9">
        <f t="shared" si="66"/>
        <v>-837247.35324700002</v>
      </c>
      <c r="G410" s="9">
        <f t="shared" si="63"/>
        <v>1233.810356826802</v>
      </c>
      <c r="H410" s="9">
        <f t="shared" si="67"/>
        <v>5885.184542</v>
      </c>
      <c r="I410" s="9">
        <f t="shared" si="68"/>
        <v>-4651.3741849999997</v>
      </c>
      <c r="J410" s="9">
        <f t="shared" si="64"/>
        <v>-843132.53778899997</v>
      </c>
      <c r="K410" s="9">
        <f t="shared" ca="1" si="69"/>
        <v>-460712.68820200005</v>
      </c>
      <c r="L410" s="8"/>
      <c r="M410" s="8"/>
      <c r="N410" s="6"/>
      <c r="O410" s="8"/>
      <c r="P410" s="7"/>
      <c r="Q410" s="6"/>
    </row>
    <row r="411" spans="1:17" x14ac:dyDescent="0.2">
      <c r="A411" s="12">
        <f>IF(J410=0,"",IF(J410="","",IF(Valores_especificados,A410+1,"")))</f>
        <v>392</v>
      </c>
      <c r="B411" s="11">
        <f t="shared" si="60"/>
        <v>47205</v>
      </c>
      <c r="C411" s="11">
        <f t="shared" si="61"/>
        <v>47205</v>
      </c>
      <c r="D411" s="10" t="str">
        <f t="shared" si="62"/>
        <v/>
      </c>
      <c r="E411" s="10">
        <f t="shared" si="65"/>
        <v>0</v>
      </c>
      <c r="F411" s="9">
        <f t="shared" si="66"/>
        <v>-843132.53778899997</v>
      </c>
      <c r="G411" s="9">
        <f t="shared" si="63"/>
        <v>1233.810356826802</v>
      </c>
      <c r="H411" s="9">
        <f t="shared" si="67"/>
        <v>5917.8800110000002</v>
      </c>
      <c r="I411" s="9">
        <f t="shared" si="68"/>
        <v>-4684.0696539999999</v>
      </c>
      <c r="J411" s="9">
        <f t="shared" si="64"/>
        <v>-849050.41780000005</v>
      </c>
      <c r="K411" s="9">
        <f t="shared" ca="1" si="69"/>
        <v>-465396.75785600004</v>
      </c>
      <c r="L411" s="8"/>
      <c r="M411" s="8"/>
      <c r="N411" s="6"/>
      <c r="O411" s="8"/>
      <c r="P411" s="7"/>
      <c r="Q411" s="6"/>
    </row>
    <row r="412" spans="1:17" x14ac:dyDescent="0.2">
      <c r="A412" s="12">
        <f>IF(J411=0,"",IF(J411="","",IF(Valores_especificados,A411+1,"")))</f>
        <v>393</v>
      </c>
      <c r="B412" s="11">
        <f t="shared" si="60"/>
        <v>47236</v>
      </c>
      <c r="C412" s="11">
        <f t="shared" si="61"/>
        <v>47236</v>
      </c>
      <c r="D412" s="10" t="str">
        <f t="shared" si="62"/>
        <v/>
      </c>
      <c r="E412" s="10">
        <f t="shared" si="65"/>
        <v>30</v>
      </c>
      <c r="F412" s="9">
        <f t="shared" si="66"/>
        <v>-849050.41780000005</v>
      </c>
      <c r="G412" s="9">
        <f t="shared" si="63"/>
        <v>1233.810356826802</v>
      </c>
      <c r="H412" s="9">
        <f t="shared" si="67"/>
        <v>5950.7571230000003</v>
      </c>
      <c r="I412" s="9">
        <f t="shared" si="68"/>
        <v>-4716.946766</v>
      </c>
      <c r="J412" s="9">
        <f t="shared" si="64"/>
        <v>-855001.17492300004</v>
      </c>
      <c r="K412" s="9">
        <f t="shared" ca="1" si="69"/>
        <v>-470113.70462200005</v>
      </c>
      <c r="L412" s="8"/>
      <c r="M412" s="8"/>
      <c r="N412" s="6"/>
      <c r="O412" s="8"/>
      <c r="P412" s="7"/>
      <c r="Q412" s="6"/>
    </row>
    <row r="413" spans="1:17" x14ac:dyDescent="0.2">
      <c r="A413" s="12">
        <f>IF(J412=0,"",IF(J412="","",IF(Valores_especificados,A412+1,"")))</f>
        <v>394</v>
      </c>
      <c r="B413" s="11">
        <f t="shared" si="60"/>
        <v>47236</v>
      </c>
      <c r="C413" s="11">
        <f t="shared" si="61"/>
        <v>47236</v>
      </c>
      <c r="D413" s="10" t="str">
        <f t="shared" si="62"/>
        <v/>
      </c>
      <c r="E413" s="10">
        <f t="shared" si="65"/>
        <v>0</v>
      </c>
      <c r="F413" s="9">
        <f t="shared" si="66"/>
        <v>-855001.17492300004</v>
      </c>
      <c r="G413" s="9">
        <f t="shared" si="63"/>
        <v>1233.810356826802</v>
      </c>
      <c r="H413" s="9">
        <f t="shared" si="67"/>
        <v>5983.8168839999998</v>
      </c>
      <c r="I413" s="9">
        <f t="shared" si="68"/>
        <v>-4750.0065269999996</v>
      </c>
      <c r="J413" s="9">
        <f t="shared" si="64"/>
        <v>-860984.99180700001</v>
      </c>
      <c r="K413" s="9">
        <f t="shared" ca="1" si="69"/>
        <v>-474863.71114900004</v>
      </c>
      <c r="L413" s="8"/>
      <c r="M413" s="8"/>
      <c r="N413" s="6"/>
      <c r="O413" s="8"/>
      <c r="P413" s="7"/>
      <c r="Q413" s="6"/>
    </row>
    <row r="414" spans="1:17" x14ac:dyDescent="0.2">
      <c r="A414" s="12">
        <f>IF(J413=0,"",IF(J413="","",IF(Valores_especificados,A413+1,"")))</f>
        <v>395</v>
      </c>
      <c r="B414" s="11">
        <f t="shared" si="60"/>
        <v>47236</v>
      </c>
      <c r="C414" s="11">
        <f t="shared" si="61"/>
        <v>47236</v>
      </c>
      <c r="D414" s="10" t="str">
        <f t="shared" si="62"/>
        <v/>
      </c>
      <c r="E414" s="10">
        <f t="shared" si="65"/>
        <v>0</v>
      </c>
      <c r="F414" s="9">
        <f t="shared" si="66"/>
        <v>-860984.99180700001</v>
      </c>
      <c r="G414" s="9">
        <f t="shared" si="63"/>
        <v>1233.810356826802</v>
      </c>
      <c r="H414" s="9">
        <f t="shared" si="67"/>
        <v>6017.0603110000002</v>
      </c>
      <c r="I414" s="9">
        <f t="shared" si="68"/>
        <v>-4783.2499539999999</v>
      </c>
      <c r="J414" s="9">
        <f t="shared" si="64"/>
        <v>-867002.05211799999</v>
      </c>
      <c r="K414" s="9">
        <f t="shared" ca="1" si="69"/>
        <v>-479646.96110300004</v>
      </c>
      <c r="L414" s="8"/>
      <c r="M414" s="8"/>
      <c r="N414" s="6"/>
      <c r="O414" s="8"/>
      <c r="P414" s="7"/>
      <c r="Q414" s="6"/>
    </row>
    <row r="415" spans="1:17" x14ac:dyDescent="0.2">
      <c r="A415" s="12">
        <f>IF(J414=0,"",IF(J414="","",IF(Valores_especificados,A414+1,"")))</f>
        <v>396</v>
      </c>
      <c r="B415" s="11">
        <f t="shared" si="60"/>
        <v>47266</v>
      </c>
      <c r="C415" s="11">
        <f t="shared" si="61"/>
        <v>47266</v>
      </c>
      <c r="D415" s="10" t="str">
        <f t="shared" si="62"/>
        <v/>
      </c>
      <c r="E415" s="10">
        <f t="shared" si="65"/>
        <v>30</v>
      </c>
      <c r="F415" s="9">
        <f t="shared" si="66"/>
        <v>-867002.05211799999</v>
      </c>
      <c r="G415" s="9">
        <f t="shared" si="63"/>
        <v>1233.810356826802</v>
      </c>
      <c r="H415" s="9">
        <f t="shared" si="67"/>
        <v>6050.4884240000001</v>
      </c>
      <c r="I415" s="9">
        <f t="shared" si="68"/>
        <v>-4816.6780669999998</v>
      </c>
      <c r="J415" s="9">
        <f t="shared" si="64"/>
        <v>-873052.54054199997</v>
      </c>
      <c r="K415" s="9">
        <f t="shared" ca="1" si="69"/>
        <v>-484463.63917000004</v>
      </c>
      <c r="L415" s="8"/>
      <c r="M415" s="8"/>
      <c r="N415" s="6"/>
      <c r="O415" s="8"/>
      <c r="P415" s="7"/>
      <c r="Q415" s="6"/>
    </row>
    <row r="416" spans="1:17" x14ac:dyDescent="0.2">
      <c r="A416" s="12">
        <f>IF(J415=0,"",IF(J415="","",IF(Valores_especificados,A415+1,"")))</f>
        <v>397</v>
      </c>
      <c r="B416" s="11">
        <f t="shared" si="60"/>
        <v>47266</v>
      </c>
      <c r="C416" s="11">
        <f t="shared" si="61"/>
        <v>47266</v>
      </c>
      <c r="D416" s="10" t="str">
        <f t="shared" si="62"/>
        <v/>
      </c>
      <c r="E416" s="10">
        <f t="shared" si="65"/>
        <v>0</v>
      </c>
      <c r="F416" s="9">
        <f t="shared" si="66"/>
        <v>-873052.54054199997</v>
      </c>
      <c r="G416" s="9">
        <f t="shared" si="63"/>
        <v>1233.810356826802</v>
      </c>
      <c r="H416" s="9">
        <f t="shared" si="67"/>
        <v>6084.1022489999996</v>
      </c>
      <c r="I416" s="9">
        <f t="shared" si="68"/>
        <v>-4850.2918920000002</v>
      </c>
      <c r="J416" s="9">
        <f t="shared" si="64"/>
        <v>-879136.64279099996</v>
      </c>
      <c r="K416" s="9">
        <f t="shared" ca="1" si="69"/>
        <v>-489313.93106200005</v>
      </c>
      <c r="L416" s="8"/>
      <c r="M416" s="8"/>
      <c r="N416" s="6"/>
      <c r="O416" s="8"/>
      <c r="P416" s="7"/>
      <c r="Q416" s="6"/>
    </row>
    <row r="417" spans="1:17" x14ac:dyDescent="0.2">
      <c r="A417" s="12">
        <f>IF(J416=0,"",IF(J416="","",IF(Valores_especificados,A416+1,"")))</f>
        <v>398</v>
      </c>
      <c r="B417" s="11">
        <f t="shared" si="60"/>
        <v>47266</v>
      </c>
      <c r="C417" s="11">
        <f t="shared" si="61"/>
        <v>47266</v>
      </c>
      <c r="D417" s="10" t="str">
        <f t="shared" si="62"/>
        <v/>
      </c>
      <c r="E417" s="10">
        <f t="shared" si="65"/>
        <v>0</v>
      </c>
      <c r="F417" s="9">
        <f t="shared" si="66"/>
        <v>-879136.64279099996</v>
      </c>
      <c r="G417" s="9">
        <f t="shared" si="63"/>
        <v>1233.810356826802</v>
      </c>
      <c r="H417" s="9">
        <f t="shared" si="67"/>
        <v>6117.9028170000001</v>
      </c>
      <c r="I417" s="9">
        <f t="shared" si="68"/>
        <v>-4884.0924599999998</v>
      </c>
      <c r="J417" s="9">
        <f t="shared" si="64"/>
        <v>-885254.54560800001</v>
      </c>
      <c r="K417" s="9">
        <f t="shared" ca="1" si="69"/>
        <v>-494198.02352200006</v>
      </c>
      <c r="L417" s="8"/>
      <c r="M417" s="8"/>
      <c r="N417" s="6"/>
      <c r="O417" s="8"/>
      <c r="P417" s="7"/>
      <c r="Q417" s="6"/>
    </row>
    <row r="418" spans="1:17" x14ac:dyDescent="0.2">
      <c r="A418" s="12">
        <f>IF(J417=0,"",IF(J417="","",IF(Valores_especificados,A417+1,"")))</f>
        <v>399</v>
      </c>
      <c r="B418" s="11">
        <f t="shared" si="60"/>
        <v>47297</v>
      </c>
      <c r="C418" s="11">
        <f t="shared" si="61"/>
        <v>47297</v>
      </c>
      <c r="D418" s="10" t="str">
        <f t="shared" si="62"/>
        <v/>
      </c>
      <c r="E418" s="10">
        <f t="shared" si="65"/>
        <v>30</v>
      </c>
      <c r="F418" s="9">
        <f t="shared" si="66"/>
        <v>-885254.54560800001</v>
      </c>
      <c r="G418" s="9">
        <f t="shared" si="63"/>
        <v>1233.810356826802</v>
      </c>
      <c r="H418" s="9">
        <f t="shared" si="67"/>
        <v>6151.8911660000003</v>
      </c>
      <c r="I418" s="9">
        <f t="shared" si="68"/>
        <v>-4918.080809</v>
      </c>
      <c r="J418" s="9">
        <f t="shared" si="64"/>
        <v>-891406.43677399994</v>
      </c>
      <c r="K418" s="9">
        <f t="shared" ca="1" si="69"/>
        <v>-499116.10433100007</v>
      </c>
      <c r="L418" s="8"/>
      <c r="M418" s="8"/>
      <c r="N418" s="6"/>
      <c r="O418" s="8"/>
      <c r="P418" s="7"/>
      <c r="Q418" s="6"/>
    </row>
    <row r="419" spans="1:17" x14ac:dyDescent="0.2">
      <c r="A419" s="12">
        <f>IF(J418=0,"",IF(J418="","",IF(Valores_especificados,A418+1,"")))</f>
        <v>400</v>
      </c>
      <c r="B419" s="11">
        <f t="shared" si="60"/>
        <v>47297</v>
      </c>
      <c r="C419" s="11">
        <f t="shared" si="61"/>
        <v>47297</v>
      </c>
      <c r="D419" s="10" t="str">
        <f t="shared" si="62"/>
        <v/>
      </c>
      <c r="E419" s="10">
        <f t="shared" si="65"/>
        <v>0</v>
      </c>
      <c r="F419" s="9">
        <f t="shared" si="66"/>
        <v>-891406.43677399994</v>
      </c>
      <c r="G419" s="9">
        <f t="shared" si="63"/>
        <v>1233.810356826802</v>
      </c>
      <c r="H419" s="9">
        <f t="shared" si="67"/>
        <v>6186.0683390000004</v>
      </c>
      <c r="I419" s="9">
        <f t="shared" si="68"/>
        <v>-4952.2579820000001</v>
      </c>
      <c r="J419" s="9">
        <f t="shared" si="64"/>
        <v>-897592.50511300005</v>
      </c>
      <c r="K419" s="9">
        <f t="shared" ca="1" si="69"/>
        <v>-504068.36231300008</v>
      </c>
      <c r="L419" s="8"/>
      <c r="M419" s="8"/>
      <c r="N419" s="6"/>
      <c r="O419" s="8"/>
      <c r="P419" s="7"/>
      <c r="Q419" s="6"/>
    </row>
    <row r="420" spans="1:17" x14ac:dyDescent="0.2">
      <c r="A420" s="12">
        <f>IF(J419=0,"",IF(J419="","",IF(Valores_especificados,A419+1,"")))</f>
        <v>401</v>
      </c>
      <c r="B420" s="11">
        <f t="shared" si="60"/>
        <v>47297</v>
      </c>
      <c r="C420" s="11">
        <f t="shared" si="61"/>
        <v>47297</v>
      </c>
      <c r="D420" s="10" t="str">
        <f t="shared" si="62"/>
        <v/>
      </c>
      <c r="E420" s="10">
        <f t="shared" si="65"/>
        <v>0</v>
      </c>
      <c r="F420" s="9">
        <f t="shared" si="66"/>
        <v>-897592.50511300005</v>
      </c>
      <c r="G420" s="9">
        <f t="shared" si="63"/>
        <v>1233.810356826802</v>
      </c>
      <c r="H420" s="9">
        <f t="shared" si="67"/>
        <v>6220.4353849999998</v>
      </c>
      <c r="I420" s="9">
        <f t="shared" si="68"/>
        <v>-4986.6250280000004</v>
      </c>
      <c r="J420" s="9">
        <f t="shared" si="64"/>
        <v>-903812.94049800001</v>
      </c>
      <c r="K420" s="9">
        <f t="shared" ca="1" si="69"/>
        <v>-509054.98734100006</v>
      </c>
      <c r="L420" s="8"/>
      <c r="M420" s="8"/>
      <c r="N420" s="6"/>
      <c r="O420" s="8"/>
      <c r="P420" s="7"/>
      <c r="Q420" s="6"/>
    </row>
    <row r="421" spans="1:17" x14ac:dyDescent="0.2">
      <c r="A421" s="12">
        <f>IF(J420=0,"",IF(J420="","",IF(Valores_especificados,A420+1,"")))</f>
        <v>402</v>
      </c>
      <c r="B421" s="11">
        <f t="shared" si="60"/>
        <v>47327</v>
      </c>
      <c r="C421" s="11">
        <f t="shared" si="61"/>
        <v>47327</v>
      </c>
      <c r="D421" s="10" t="str">
        <f t="shared" si="62"/>
        <v/>
      </c>
      <c r="E421" s="10">
        <f t="shared" si="65"/>
        <v>30</v>
      </c>
      <c r="F421" s="9">
        <f t="shared" si="66"/>
        <v>-903812.94049800001</v>
      </c>
      <c r="G421" s="9">
        <f t="shared" si="63"/>
        <v>1233.810356826802</v>
      </c>
      <c r="H421" s="9">
        <f t="shared" si="67"/>
        <v>6254.9933600000004</v>
      </c>
      <c r="I421" s="9">
        <f t="shared" si="68"/>
        <v>-5021.1830030000001</v>
      </c>
      <c r="J421" s="9">
        <f t="shared" si="64"/>
        <v>-910067.93385799997</v>
      </c>
      <c r="K421" s="9">
        <f t="shared" ca="1" si="69"/>
        <v>-514076.17034400004</v>
      </c>
      <c r="L421" s="8"/>
      <c r="M421" s="8"/>
      <c r="N421" s="6"/>
      <c r="O421" s="8"/>
      <c r="P421" s="7"/>
      <c r="Q421" s="6"/>
    </row>
    <row r="422" spans="1:17" x14ac:dyDescent="0.2">
      <c r="A422" s="12">
        <f>IF(J421=0,"",IF(J421="","",IF(Valores_especificados,A421+1,"")))</f>
        <v>403</v>
      </c>
      <c r="B422" s="11">
        <f t="shared" si="60"/>
        <v>47327</v>
      </c>
      <c r="C422" s="11">
        <f t="shared" si="61"/>
        <v>47327</v>
      </c>
      <c r="D422" s="10" t="str">
        <f t="shared" si="62"/>
        <v/>
      </c>
      <c r="E422" s="10">
        <f t="shared" si="65"/>
        <v>0</v>
      </c>
      <c r="F422" s="9">
        <f t="shared" si="66"/>
        <v>-910067.93385799997</v>
      </c>
      <c r="G422" s="9">
        <f t="shared" si="63"/>
        <v>1233.810356826802</v>
      </c>
      <c r="H422" s="9">
        <f t="shared" si="67"/>
        <v>6289.7433229999997</v>
      </c>
      <c r="I422" s="9">
        <f t="shared" si="68"/>
        <v>-5055.9329660000003</v>
      </c>
      <c r="J422" s="9">
        <f t="shared" si="64"/>
        <v>-916357.67718100001</v>
      </c>
      <c r="K422" s="9">
        <f t="shared" ca="1" si="69"/>
        <v>-519132.10331000003</v>
      </c>
      <c r="L422" s="8"/>
      <c r="M422" s="8"/>
      <c r="N422" s="6"/>
      <c r="O422" s="8"/>
      <c r="P422" s="7"/>
      <c r="Q422" s="6"/>
    </row>
    <row r="423" spans="1:17" x14ac:dyDescent="0.2">
      <c r="A423" s="12">
        <f>IF(J422=0,"",IF(J422="","",IF(Valores_especificados,A422+1,"")))</f>
        <v>404</v>
      </c>
      <c r="B423" s="11">
        <f t="shared" si="60"/>
        <v>47327</v>
      </c>
      <c r="C423" s="11">
        <f t="shared" si="61"/>
        <v>47327</v>
      </c>
      <c r="D423" s="10" t="str">
        <f t="shared" si="62"/>
        <v/>
      </c>
      <c r="E423" s="10">
        <f t="shared" si="65"/>
        <v>0</v>
      </c>
      <c r="F423" s="9">
        <f t="shared" si="66"/>
        <v>-916357.67718100001</v>
      </c>
      <c r="G423" s="9">
        <f t="shared" si="63"/>
        <v>1233.810356826802</v>
      </c>
      <c r="H423" s="9">
        <f t="shared" si="67"/>
        <v>6324.6863409999996</v>
      </c>
      <c r="I423" s="9">
        <f t="shared" si="68"/>
        <v>-5090.8759840000002</v>
      </c>
      <c r="J423" s="9">
        <f t="shared" si="64"/>
        <v>-922682.36352200003</v>
      </c>
      <c r="K423" s="9">
        <f t="shared" ca="1" si="69"/>
        <v>-524222.97929400002</v>
      </c>
      <c r="L423" s="8"/>
      <c r="M423" s="8"/>
      <c r="N423" s="6"/>
      <c r="O423" s="8"/>
      <c r="P423" s="7"/>
      <c r="Q423" s="6"/>
    </row>
    <row r="424" spans="1:17" x14ac:dyDescent="0.2">
      <c r="A424" s="12">
        <f>IF(J423=0,"",IF(J423="","",IF(Valores_especificados,A423+1,"")))</f>
        <v>405</v>
      </c>
      <c r="B424" s="11">
        <f t="shared" si="60"/>
        <v>47358</v>
      </c>
      <c r="C424" s="11">
        <f t="shared" si="61"/>
        <v>47358</v>
      </c>
      <c r="D424" s="10" t="str">
        <f t="shared" si="62"/>
        <v/>
      </c>
      <c r="E424" s="10">
        <f t="shared" si="65"/>
        <v>30</v>
      </c>
      <c r="F424" s="9">
        <f t="shared" si="66"/>
        <v>-922682.36352200003</v>
      </c>
      <c r="G424" s="9">
        <f t="shared" si="63"/>
        <v>1233.810356826802</v>
      </c>
      <c r="H424" s="9">
        <f t="shared" si="67"/>
        <v>6359.823488</v>
      </c>
      <c r="I424" s="9">
        <f t="shared" si="68"/>
        <v>-5126.0131309999997</v>
      </c>
      <c r="J424" s="9">
        <f t="shared" si="64"/>
        <v>-929042.18700999999</v>
      </c>
      <c r="K424" s="9">
        <f t="shared" ca="1" si="69"/>
        <v>-529348.99242500006</v>
      </c>
      <c r="L424" s="8"/>
      <c r="M424" s="8"/>
      <c r="N424" s="6"/>
      <c r="O424" s="8"/>
      <c r="P424" s="7"/>
      <c r="Q424" s="6"/>
    </row>
    <row r="425" spans="1:17" x14ac:dyDescent="0.2">
      <c r="A425" s="12">
        <f>IF(J424=0,"",IF(J424="","",IF(Valores_especificados,A424+1,"")))</f>
        <v>406</v>
      </c>
      <c r="B425" s="11">
        <f t="shared" si="60"/>
        <v>47358</v>
      </c>
      <c r="C425" s="11">
        <f t="shared" si="61"/>
        <v>47358</v>
      </c>
      <c r="D425" s="10" t="str">
        <f t="shared" si="62"/>
        <v/>
      </c>
      <c r="E425" s="10">
        <f t="shared" si="65"/>
        <v>0</v>
      </c>
      <c r="F425" s="9">
        <f t="shared" si="66"/>
        <v>-929042.18700999999</v>
      </c>
      <c r="G425" s="9">
        <f t="shared" si="63"/>
        <v>1233.810356826802</v>
      </c>
      <c r="H425" s="9">
        <f t="shared" si="67"/>
        <v>6395.1558400000004</v>
      </c>
      <c r="I425" s="9">
        <f t="shared" si="68"/>
        <v>-5161.3454830000001</v>
      </c>
      <c r="J425" s="9">
        <f t="shared" si="64"/>
        <v>-935437.34285000002</v>
      </c>
      <c r="K425" s="9">
        <f t="shared" ca="1" si="69"/>
        <v>-534510.3379080001</v>
      </c>
      <c r="L425" s="8"/>
      <c r="M425" s="8"/>
      <c r="N425" s="6"/>
      <c r="O425" s="8"/>
      <c r="P425" s="7"/>
      <c r="Q425" s="6"/>
    </row>
    <row r="426" spans="1:17" x14ac:dyDescent="0.2">
      <c r="A426" s="12">
        <f>IF(J425=0,"",IF(J425="","",IF(Valores_especificados,A425+1,"")))</f>
        <v>407</v>
      </c>
      <c r="B426" s="11">
        <f t="shared" si="60"/>
        <v>47358</v>
      </c>
      <c r="C426" s="11">
        <f t="shared" si="61"/>
        <v>47358</v>
      </c>
      <c r="D426" s="10" t="str">
        <f t="shared" si="62"/>
        <v/>
      </c>
      <c r="E426" s="10">
        <f t="shared" si="65"/>
        <v>0</v>
      </c>
      <c r="F426" s="9">
        <f t="shared" si="66"/>
        <v>-935437.34285000002</v>
      </c>
      <c r="G426" s="9">
        <f t="shared" si="63"/>
        <v>1233.810356826802</v>
      </c>
      <c r="H426" s="9">
        <f t="shared" si="67"/>
        <v>6430.6844840000003</v>
      </c>
      <c r="I426" s="9">
        <f t="shared" si="68"/>
        <v>-5196.874127</v>
      </c>
      <c r="J426" s="9">
        <f t="shared" si="64"/>
        <v>-941868.02733399998</v>
      </c>
      <c r="K426" s="9">
        <f t="shared" ca="1" si="69"/>
        <v>-539707.21203500009</v>
      </c>
      <c r="L426" s="8"/>
      <c r="M426" s="8"/>
      <c r="N426" s="6"/>
      <c r="O426" s="8"/>
      <c r="P426" s="7"/>
      <c r="Q426" s="6"/>
    </row>
    <row r="427" spans="1:17" x14ac:dyDescent="0.2">
      <c r="A427" s="12">
        <f>IF(J426=0,"",IF(J426="","",IF(Valores_especificados,A426+1,"")))</f>
        <v>408</v>
      </c>
      <c r="B427" s="11">
        <f t="shared" si="60"/>
        <v>47389</v>
      </c>
      <c r="C427" s="11">
        <f t="shared" si="61"/>
        <v>47389</v>
      </c>
      <c r="D427" s="10" t="str">
        <f t="shared" si="62"/>
        <v/>
      </c>
      <c r="E427" s="10">
        <f t="shared" si="65"/>
        <v>30</v>
      </c>
      <c r="F427" s="9">
        <f t="shared" si="66"/>
        <v>-941868.02733399998</v>
      </c>
      <c r="G427" s="9">
        <f t="shared" si="63"/>
        <v>1233.810356826802</v>
      </c>
      <c r="H427" s="9">
        <f t="shared" si="67"/>
        <v>6466.4105090000003</v>
      </c>
      <c r="I427" s="9">
        <f t="shared" si="68"/>
        <v>-5232.600152</v>
      </c>
      <c r="J427" s="9">
        <f t="shared" si="64"/>
        <v>-948334.43784300005</v>
      </c>
      <c r="K427" s="9">
        <f t="shared" ca="1" si="69"/>
        <v>-544939.81218700006</v>
      </c>
      <c r="L427" s="8"/>
      <c r="M427" s="8"/>
      <c r="N427" s="6"/>
      <c r="O427" s="8"/>
      <c r="P427" s="7"/>
      <c r="Q427" s="6"/>
    </row>
    <row r="428" spans="1:17" x14ac:dyDescent="0.2">
      <c r="A428" s="12">
        <f>IF(J427=0,"",IF(J427="","",IF(Valores_especificados,A427+1,"")))</f>
        <v>409</v>
      </c>
      <c r="B428" s="11">
        <f t="shared" si="60"/>
        <v>47389</v>
      </c>
      <c r="C428" s="11">
        <f t="shared" si="61"/>
        <v>47389</v>
      </c>
      <c r="D428" s="10" t="str">
        <f t="shared" si="62"/>
        <v/>
      </c>
      <c r="E428" s="10">
        <f t="shared" si="65"/>
        <v>0</v>
      </c>
      <c r="F428" s="9">
        <f t="shared" si="66"/>
        <v>-948334.43784300005</v>
      </c>
      <c r="G428" s="9">
        <f t="shared" si="63"/>
        <v>1233.810356826802</v>
      </c>
      <c r="H428" s="9">
        <f t="shared" si="67"/>
        <v>6502.3350119999996</v>
      </c>
      <c r="I428" s="9">
        <f t="shared" si="68"/>
        <v>-5268.5246550000002</v>
      </c>
      <c r="J428" s="9">
        <f t="shared" si="64"/>
        <v>-954836.77285499999</v>
      </c>
      <c r="K428" s="9">
        <f t="shared" ca="1" si="69"/>
        <v>-550208.33684200002</v>
      </c>
      <c r="L428" s="8"/>
      <c r="M428" s="8"/>
      <c r="N428" s="6"/>
      <c r="O428" s="8"/>
      <c r="P428" s="7"/>
      <c r="Q428" s="6"/>
    </row>
    <row r="429" spans="1:17" x14ac:dyDescent="0.2">
      <c r="A429" s="12">
        <f>IF(J428=0,"",IF(J428="","",IF(Valores_especificados,A428+1,"")))</f>
        <v>410</v>
      </c>
      <c r="B429" s="11">
        <f t="shared" si="60"/>
        <v>47389</v>
      </c>
      <c r="C429" s="11">
        <f t="shared" si="61"/>
        <v>47389</v>
      </c>
      <c r="D429" s="10" t="str">
        <f t="shared" si="62"/>
        <v/>
      </c>
      <c r="E429" s="10">
        <f t="shared" si="65"/>
        <v>0</v>
      </c>
      <c r="F429" s="9">
        <f t="shared" si="66"/>
        <v>-954836.77285499999</v>
      </c>
      <c r="G429" s="9">
        <f t="shared" si="63"/>
        <v>1233.810356826802</v>
      </c>
      <c r="H429" s="9">
        <f t="shared" si="67"/>
        <v>6538.4590950000002</v>
      </c>
      <c r="I429" s="9">
        <f t="shared" si="68"/>
        <v>-5304.6487379999999</v>
      </c>
      <c r="J429" s="9">
        <f t="shared" si="64"/>
        <v>-961375.23195000004</v>
      </c>
      <c r="K429" s="9">
        <f t="shared" ca="1" si="69"/>
        <v>-555512.98557999998</v>
      </c>
      <c r="L429" s="8"/>
      <c r="M429" s="8"/>
      <c r="N429" s="6"/>
      <c r="O429" s="8"/>
      <c r="P429" s="7"/>
      <c r="Q429" s="6"/>
    </row>
    <row r="430" spans="1:17" x14ac:dyDescent="0.2">
      <c r="A430" s="12">
        <f>IF(J429=0,"",IF(J429="","",IF(Valores_especificados,A429+1,"")))</f>
        <v>411</v>
      </c>
      <c r="B430" s="11">
        <f t="shared" si="60"/>
        <v>47420</v>
      </c>
      <c r="C430" s="11">
        <f t="shared" si="61"/>
        <v>47419</v>
      </c>
      <c r="D430" s="10">
        <f t="shared" si="62"/>
        <v>1</v>
      </c>
      <c r="E430" s="10">
        <f t="shared" si="65"/>
        <v>31</v>
      </c>
      <c r="F430" s="9">
        <f t="shared" si="66"/>
        <v>-961375.23195000004</v>
      </c>
      <c r="G430" s="9">
        <f t="shared" si="63"/>
        <v>1233.810356826802</v>
      </c>
      <c r="H430" s="9">
        <f t="shared" si="67"/>
        <v>6574.7838680000004</v>
      </c>
      <c r="I430" s="9">
        <f t="shared" si="68"/>
        <v>-5340.9735110000001</v>
      </c>
      <c r="J430" s="9">
        <f t="shared" si="64"/>
        <v>-967950.01581799996</v>
      </c>
      <c r="K430" s="9">
        <f t="shared" ca="1" si="69"/>
        <v>-560853.95909100003</v>
      </c>
      <c r="L430" s="8"/>
      <c r="M430" s="8"/>
      <c r="N430" s="6"/>
      <c r="O430" s="8"/>
      <c r="P430" s="7"/>
      <c r="Q430" s="6"/>
    </row>
    <row r="431" spans="1:17" x14ac:dyDescent="0.2">
      <c r="A431" s="12">
        <f>IF(J430=0,"",IF(J430="","",IF(Valores_especificados,A430+1,"")))</f>
        <v>412</v>
      </c>
      <c r="B431" s="11">
        <f t="shared" si="60"/>
        <v>47420</v>
      </c>
      <c r="C431" s="11">
        <f t="shared" si="61"/>
        <v>47419</v>
      </c>
      <c r="D431" s="10">
        <f t="shared" si="62"/>
        <v>1</v>
      </c>
      <c r="E431" s="10">
        <f t="shared" si="65"/>
        <v>0</v>
      </c>
      <c r="F431" s="9">
        <f t="shared" si="66"/>
        <v>-967950.01581799996</v>
      </c>
      <c r="G431" s="9">
        <f t="shared" si="63"/>
        <v>1233.810356826802</v>
      </c>
      <c r="H431" s="9">
        <f t="shared" si="67"/>
        <v>6611.3104450000001</v>
      </c>
      <c r="I431" s="9">
        <f t="shared" si="68"/>
        <v>-5377.5000879999998</v>
      </c>
      <c r="J431" s="9">
        <f t="shared" si="64"/>
        <v>-974561.32626300002</v>
      </c>
      <c r="K431" s="9">
        <f t="shared" ca="1" si="69"/>
        <v>-566231.459179</v>
      </c>
      <c r="L431" s="8"/>
      <c r="M431" s="8"/>
      <c r="N431" s="6"/>
      <c r="O431" s="8"/>
      <c r="P431" s="7"/>
      <c r="Q431" s="6"/>
    </row>
    <row r="432" spans="1:17" x14ac:dyDescent="0.2">
      <c r="A432" s="12">
        <f>IF(J431=0,"",IF(J431="","",IF(Valores_especificados,A431+1,"")))</f>
        <v>413</v>
      </c>
      <c r="B432" s="11">
        <f t="shared" si="60"/>
        <v>47420</v>
      </c>
      <c r="C432" s="11">
        <f t="shared" si="61"/>
        <v>47419</v>
      </c>
      <c r="D432" s="10">
        <f t="shared" si="62"/>
        <v>1</v>
      </c>
      <c r="E432" s="10">
        <f t="shared" si="65"/>
        <v>0</v>
      </c>
      <c r="F432" s="9">
        <f t="shared" si="66"/>
        <v>-974561.32626300002</v>
      </c>
      <c r="G432" s="9">
        <f t="shared" si="63"/>
        <v>1233.810356826802</v>
      </c>
      <c r="H432" s="9">
        <f t="shared" si="67"/>
        <v>6648.0399470000002</v>
      </c>
      <c r="I432" s="9">
        <f t="shared" si="68"/>
        <v>-5414.2295899999999</v>
      </c>
      <c r="J432" s="9">
        <f t="shared" si="64"/>
        <v>-981209.36621000001</v>
      </c>
      <c r="K432" s="9">
        <f t="shared" ca="1" si="69"/>
        <v>-571645.688769</v>
      </c>
      <c r="L432" s="8"/>
      <c r="M432" s="8"/>
      <c r="N432" s="6"/>
      <c r="O432" s="8"/>
      <c r="P432" s="7"/>
      <c r="Q432" s="6"/>
    </row>
    <row r="433" spans="1:17" x14ac:dyDescent="0.2">
      <c r="A433" s="12">
        <f>IF(J432=0,"",IF(J432="","",IF(Valores_especificados,A432+1,"")))</f>
        <v>414</v>
      </c>
      <c r="B433" s="11">
        <f t="shared" si="60"/>
        <v>47450</v>
      </c>
      <c r="C433" s="11">
        <f t="shared" si="61"/>
        <v>47450</v>
      </c>
      <c r="D433" s="10" t="str">
        <f t="shared" si="62"/>
        <v/>
      </c>
      <c r="E433" s="10">
        <f t="shared" si="65"/>
        <v>29</v>
      </c>
      <c r="F433" s="9">
        <f t="shared" si="66"/>
        <v>-981209.36621000001</v>
      </c>
      <c r="G433" s="9">
        <f t="shared" si="63"/>
        <v>1233.810356826802</v>
      </c>
      <c r="H433" s="9">
        <f t="shared" si="67"/>
        <v>6684.9735030000002</v>
      </c>
      <c r="I433" s="9">
        <f t="shared" si="68"/>
        <v>-5451.1631459999999</v>
      </c>
      <c r="J433" s="9">
        <f t="shared" si="64"/>
        <v>-987894.33971299999</v>
      </c>
      <c r="K433" s="9">
        <f t="shared" ca="1" si="69"/>
        <v>-577096.85191500001</v>
      </c>
      <c r="L433" s="8"/>
      <c r="M433" s="8"/>
      <c r="N433" s="6"/>
      <c r="O433" s="8"/>
      <c r="P433" s="7"/>
      <c r="Q433" s="6"/>
    </row>
    <row r="434" spans="1:17" x14ac:dyDescent="0.2">
      <c r="A434" s="12">
        <f>IF(J433=0,"",IF(J433="","",IF(Valores_especificados,A433+1,"")))</f>
        <v>415</v>
      </c>
      <c r="B434" s="11">
        <f t="shared" si="60"/>
        <v>47450</v>
      </c>
      <c r="C434" s="11">
        <f t="shared" si="61"/>
        <v>47450</v>
      </c>
      <c r="D434" s="10" t="str">
        <f t="shared" si="62"/>
        <v/>
      </c>
      <c r="E434" s="10">
        <f t="shared" si="65"/>
        <v>0</v>
      </c>
      <c r="F434" s="9">
        <f t="shared" si="66"/>
        <v>-987894.33971299999</v>
      </c>
      <c r="G434" s="9">
        <f t="shared" si="63"/>
        <v>1233.810356826802</v>
      </c>
      <c r="H434" s="9">
        <f t="shared" si="67"/>
        <v>6722.1122439999999</v>
      </c>
      <c r="I434" s="9">
        <f t="shared" si="68"/>
        <v>-5488.3018869999996</v>
      </c>
      <c r="J434" s="9">
        <f t="shared" si="64"/>
        <v>-994616.45195699995</v>
      </c>
      <c r="K434" s="9">
        <f t="shared" ca="1" si="69"/>
        <v>-582585.15380199999</v>
      </c>
      <c r="L434" s="8"/>
      <c r="M434" s="8"/>
      <c r="N434" s="6"/>
      <c r="O434" s="8"/>
      <c r="P434" s="7"/>
      <c r="Q434" s="6"/>
    </row>
    <row r="435" spans="1:17" x14ac:dyDescent="0.2">
      <c r="A435" s="12">
        <f>IF(J434=0,"",IF(J434="","",IF(Valores_especificados,A434+1,"")))</f>
        <v>416</v>
      </c>
      <c r="B435" s="11">
        <f t="shared" si="60"/>
        <v>47450</v>
      </c>
      <c r="C435" s="11">
        <f t="shared" si="61"/>
        <v>47450</v>
      </c>
      <c r="D435" s="10" t="str">
        <f t="shared" si="62"/>
        <v/>
      </c>
      <c r="E435" s="10">
        <f t="shared" si="65"/>
        <v>0</v>
      </c>
      <c r="F435" s="9">
        <f t="shared" si="66"/>
        <v>-994616.45195699995</v>
      </c>
      <c r="G435" s="9">
        <f t="shared" si="63"/>
        <v>1233.810356826802</v>
      </c>
      <c r="H435" s="9">
        <f t="shared" si="67"/>
        <v>6759.4573119999995</v>
      </c>
      <c r="I435" s="9">
        <f t="shared" si="68"/>
        <v>-5525.6469550000002</v>
      </c>
      <c r="J435" s="9">
        <f t="shared" si="64"/>
        <v>-1001375.9092690001</v>
      </c>
      <c r="K435" s="9">
        <f t="shared" ca="1" si="69"/>
        <v>-588110.80075699999</v>
      </c>
      <c r="L435" s="8"/>
      <c r="M435" s="8"/>
      <c r="N435" s="6"/>
      <c r="O435" s="8"/>
      <c r="P435" s="7"/>
      <c r="Q435" s="6"/>
    </row>
    <row r="436" spans="1:17" x14ac:dyDescent="0.2">
      <c r="A436" s="12">
        <f>IF(J435=0,"",IF(J435="","",IF(Valores_especificados,A435+1,"")))</f>
        <v>417</v>
      </c>
      <c r="B436" s="11">
        <f t="shared" si="60"/>
        <v>47480</v>
      </c>
      <c r="C436" s="11">
        <f t="shared" si="61"/>
        <v>47480</v>
      </c>
      <c r="D436" s="10" t="str">
        <f t="shared" si="62"/>
        <v/>
      </c>
      <c r="E436" s="10">
        <f t="shared" si="65"/>
        <v>30</v>
      </c>
      <c r="F436" s="9">
        <f t="shared" si="66"/>
        <v>-1001375.9092690001</v>
      </c>
      <c r="G436" s="9">
        <f t="shared" si="63"/>
        <v>1233.810356826802</v>
      </c>
      <c r="H436" s="9">
        <f t="shared" si="67"/>
        <v>6797.0098529999996</v>
      </c>
      <c r="I436" s="9">
        <f t="shared" si="68"/>
        <v>-5563.1994960000002</v>
      </c>
      <c r="J436" s="9">
        <f t="shared" si="64"/>
        <v>-1008172.919122</v>
      </c>
      <c r="K436" s="9">
        <f t="shared" ca="1" si="69"/>
        <v>-593674.00025299995</v>
      </c>
      <c r="L436" s="8"/>
      <c r="M436" s="8"/>
      <c r="N436" s="6"/>
      <c r="O436" s="8"/>
      <c r="P436" s="7"/>
      <c r="Q436" s="6"/>
    </row>
    <row r="437" spans="1:17" x14ac:dyDescent="0.2">
      <c r="A437" s="12">
        <f>IF(J436=0,"",IF(J436="","",IF(Valores_especificados,A436+1,"")))</f>
        <v>418</v>
      </c>
      <c r="B437" s="11">
        <f t="shared" si="60"/>
        <v>47480</v>
      </c>
      <c r="C437" s="11">
        <f t="shared" si="61"/>
        <v>47480</v>
      </c>
      <c r="D437" s="10" t="str">
        <f t="shared" si="62"/>
        <v/>
      </c>
      <c r="E437" s="10">
        <f t="shared" si="65"/>
        <v>0</v>
      </c>
      <c r="F437" s="9">
        <f t="shared" si="66"/>
        <v>-1008172.919122</v>
      </c>
      <c r="G437" s="9">
        <f t="shared" si="63"/>
        <v>1233.810356826802</v>
      </c>
      <c r="H437" s="9">
        <f t="shared" si="67"/>
        <v>6834.7710189999998</v>
      </c>
      <c r="I437" s="9">
        <f t="shared" si="68"/>
        <v>-5600.9606620000004</v>
      </c>
      <c r="J437" s="9">
        <f t="shared" si="64"/>
        <v>-1015007.690141</v>
      </c>
      <c r="K437" s="9">
        <f t="shared" ca="1" si="69"/>
        <v>-599274.96091499995</v>
      </c>
      <c r="L437" s="8"/>
      <c r="M437" s="8"/>
      <c r="N437" s="6"/>
      <c r="O437" s="8"/>
      <c r="P437" s="7"/>
      <c r="Q437" s="6"/>
    </row>
    <row r="438" spans="1:17" x14ac:dyDescent="0.2">
      <c r="A438" s="12">
        <f>IF(J437=0,"",IF(J437="","",IF(Valores_especificados,A437+1,"")))</f>
        <v>419</v>
      </c>
      <c r="B438" s="11">
        <f t="shared" si="60"/>
        <v>47480</v>
      </c>
      <c r="C438" s="11">
        <f t="shared" si="61"/>
        <v>47480</v>
      </c>
      <c r="D438" s="10" t="str">
        <f t="shared" si="62"/>
        <v/>
      </c>
      <c r="E438" s="10">
        <f t="shared" si="65"/>
        <v>0</v>
      </c>
      <c r="F438" s="9">
        <f t="shared" si="66"/>
        <v>-1015007.690141</v>
      </c>
      <c r="G438" s="9">
        <f t="shared" si="63"/>
        <v>1233.810356826802</v>
      </c>
      <c r="H438" s="9">
        <f t="shared" si="67"/>
        <v>6872.7419689999997</v>
      </c>
      <c r="I438" s="9">
        <f t="shared" si="68"/>
        <v>-5638.9316120000003</v>
      </c>
      <c r="J438" s="9">
        <f t="shared" si="64"/>
        <v>-1021880.4321100001</v>
      </c>
      <c r="K438" s="9">
        <f t="shared" ca="1" si="69"/>
        <v>-604913.89252699993</v>
      </c>
      <c r="L438" s="8"/>
      <c r="M438" s="8"/>
      <c r="N438" s="6"/>
      <c r="O438" s="8"/>
      <c r="P438" s="7"/>
      <c r="Q438" s="6"/>
    </row>
    <row r="439" spans="1:17" x14ac:dyDescent="0.2">
      <c r="A439" s="12">
        <f>IF(J438=0,"",IF(J438="","",IF(Valores_especificados,A438+1,"")))</f>
        <v>420</v>
      </c>
      <c r="B439" s="11">
        <f t="shared" si="60"/>
        <v>47511</v>
      </c>
      <c r="C439" s="11">
        <f t="shared" si="61"/>
        <v>47511</v>
      </c>
      <c r="D439" s="10" t="str">
        <f t="shared" si="62"/>
        <v/>
      </c>
      <c r="E439" s="10">
        <f t="shared" si="65"/>
        <v>30</v>
      </c>
      <c r="F439" s="9">
        <f t="shared" si="66"/>
        <v>-1021880.4321100001</v>
      </c>
      <c r="G439" s="9">
        <f t="shared" si="63"/>
        <v>1233.810356826802</v>
      </c>
      <c r="H439" s="9">
        <f t="shared" si="67"/>
        <v>6910.9238690000002</v>
      </c>
      <c r="I439" s="9">
        <f t="shared" si="68"/>
        <v>-5677.1135119999999</v>
      </c>
      <c r="J439" s="9">
        <f t="shared" si="64"/>
        <v>-1028791.355979</v>
      </c>
      <c r="K439" s="9">
        <f t="shared" ca="1" si="69"/>
        <v>-610591.00603899988</v>
      </c>
      <c r="L439" s="8"/>
      <c r="M439" s="8"/>
      <c r="N439" s="6"/>
      <c r="O439" s="8"/>
      <c r="P439" s="7"/>
      <c r="Q439" s="6"/>
    </row>
    <row r="440" spans="1:17" x14ac:dyDescent="0.2">
      <c r="A440" s="12">
        <f>IF(J439=0,"",IF(J439="","",IF(Valores_especificados,A439+1,"")))</f>
        <v>421</v>
      </c>
      <c r="B440" s="11">
        <f t="shared" si="60"/>
        <v>47511</v>
      </c>
      <c r="C440" s="11">
        <f t="shared" si="61"/>
        <v>47511</v>
      </c>
      <c r="D440" s="10" t="str">
        <f t="shared" si="62"/>
        <v/>
      </c>
      <c r="E440" s="10">
        <f t="shared" si="65"/>
        <v>0</v>
      </c>
      <c r="F440" s="9">
        <f t="shared" si="66"/>
        <v>-1028791.355979</v>
      </c>
      <c r="G440" s="9">
        <f t="shared" si="63"/>
        <v>1233.810356826802</v>
      </c>
      <c r="H440" s="9">
        <f t="shared" si="67"/>
        <v>6949.3178900000003</v>
      </c>
      <c r="I440" s="9">
        <f t="shared" si="68"/>
        <v>-5715.507533</v>
      </c>
      <c r="J440" s="9">
        <f t="shared" si="64"/>
        <v>-1035740.673869</v>
      </c>
      <c r="K440" s="9">
        <f t="shared" ca="1" si="69"/>
        <v>-616306.51357199985</v>
      </c>
      <c r="L440" s="8"/>
      <c r="M440" s="8"/>
      <c r="N440" s="6"/>
      <c r="O440" s="8"/>
      <c r="P440" s="7"/>
      <c r="Q440" s="6"/>
    </row>
    <row r="441" spans="1:17" x14ac:dyDescent="0.2">
      <c r="A441" s="12">
        <f>IF(J440=0,"",IF(J440="","",IF(Valores_especificados,A440+1,"")))</f>
        <v>422</v>
      </c>
      <c r="B441" s="11">
        <f t="shared" si="60"/>
        <v>47511</v>
      </c>
      <c r="C441" s="11">
        <f t="shared" si="61"/>
        <v>47511</v>
      </c>
      <c r="D441" s="10" t="str">
        <f t="shared" si="62"/>
        <v/>
      </c>
      <c r="E441" s="10">
        <f t="shared" si="65"/>
        <v>0</v>
      </c>
      <c r="F441" s="9">
        <f t="shared" si="66"/>
        <v>-1035740.673869</v>
      </c>
      <c r="G441" s="9">
        <f t="shared" si="63"/>
        <v>1233.810356826802</v>
      </c>
      <c r="H441" s="9">
        <f t="shared" si="67"/>
        <v>6987.9252120000001</v>
      </c>
      <c r="I441" s="9">
        <f t="shared" si="68"/>
        <v>-5754.1148549999998</v>
      </c>
      <c r="J441" s="9">
        <f t="shared" si="64"/>
        <v>-1042728.599081</v>
      </c>
      <c r="K441" s="9">
        <f t="shared" ca="1" si="69"/>
        <v>-622060.6284269999</v>
      </c>
      <c r="L441" s="8"/>
      <c r="M441" s="8"/>
      <c r="N441" s="6"/>
      <c r="O441" s="8"/>
      <c r="P441" s="7"/>
      <c r="Q441" s="6"/>
    </row>
    <row r="442" spans="1:17" x14ac:dyDescent="0.2">
      <c r="A442" s="12">
        <f>IF(J441=0,"",IF(J441="","",IF(Valores_especificados,A441+1,"")))</f>
        <v>423</v>
      </c>
      <c r="B442" s="11">
        <f t="shared" si="60"/>
        <v>47542</v>
      </c>
      <c r="C442" s="11">
        <f t="shared" si="61"/>
        <v>47542</v>
      </c>
      <c r="D442" s="10" t="str">
        <f t="shared" si="62"/>
        <v/>
      </c>
      <c r="E442" s="10">
        <f t="shared" si="65"/>
        <v>30</v>
      </c>
      <c r="F442" s="9">
        <f t="shared" si="66"/>
        <v>-1042728.599081</v>
      </c>
      <c r="G442" s="9">
        <f t="shared" si="63"/>
        <v>1233.810356826802</v>
      </c>
      <c r="H442" s="9">
        <f t="shared" si="67"/>
        <v>7026.7470190000004</v>
      </c>
      <c r="I442" s="9">
        <f t="shared" si="68"/>
        <v>-5792.9366620000001</v>
      </c>
      <c r="J442" s="9">
        <f t="shared" si="64"/>
        <v>-1049755.3461</v>
      </c>
      <c r="K442" s="9">
        <f t="shared" ca="1" si="69"/>
        <v>-627853.56508899992</v>
      </c>
      <c r="L442" s="8"/>
      <c r="M442" s="8"/>
      <c r="N442" s="6"/>
      <c r="O442" s="8"/>
      <c r="P442" s="7"/>
      <c r="Q442" s="6"/>
    </row>
    <row r="443" spans="1:17" x14ac:dyDescent="0.2">
      <c r="A443" s="12">
        <f>IF(J442=0,"",IF(J442="","",IF(Valores_especificados,A442+1,"")))</f>
        <v>424</v>
      </c>
      <c r="B443" s="11">
        <f t="shared" si="60"/>
        <v>47542</v>
      </c>
      <c r="C443" s="11">
        <f t="shared" si="61"/>
        <v>47542</v>
      </c>
      <c r="D443" s="10" t="str">
        <f t="shared" si="62"/>
        <v/>
      </c>
      <c r="E443" s="10">
        <f t="shared" si="65"/>
        <v>0</v>
      </c>
      <c r="F443" s="9">
        <f t="shared" si="66"/>
        <v>-1049755.3461</v>
      </c>
      <c r="G443" s="9">
        <f t="shared" si="63"/>
        <v>1233.810356826802</v>
      </c>
      <c r="H443" s="9">
        <f t="shared" si="67"/>
        <v>7065.7845020000004</v>
      </c>
      <c r="I443" s="9">
        <f t="shared" si="68"/>
        <v>-5831.9741450000001</v>
      </c>
      <c r="J443" s="9">
        <f t="shared" si="64"/>
        <v>-1056821.130602</v>
      </c>
      <c r="K443" s="9">
        <f t="shared" ca="1" si="69"/>
        <v>-633685.53923399991</v>
      </c>
      <c r="L443" s="8"/>
      <c r="M443" s="8"/>
      <c r="N443" s="6"/>
      <c r="O443" s="8"/>
      <c r="P443" s="7"/>
      <c r="Q443" s="6"/>
    </row>
    <row r="444" spans="1:17" x14ac:dyDescent="0.2">
      <c r="A444" s="12">
        <f>IF(J443=0,"",IF(J443="","",IF(Valores_especificados,A443+1,"")))</f>
        <v>425</v>
      </c>
      <c r="B444" s="11">
        <f t="shared" si="60"/>
        <v>47542</v>
      </c>
      <c r="C444" s="11">
        <f t="shared" si="61"/>
        <v>47542</v>
      </c>
      <c r="D444" s="10" t="str">
        <f t="shared" si="62"/>
        <v/>
      </c>
      <c r="E444" s="10">
        <f t="shared" si="65"/>
        <v>0</v>
      </c>
      <c r="F444" s="9">
        <f t="shared" si="66"/>
        <v>-1056821.130602</v>
      </c>
      <c r="G444" s="9">
        <f t="shared" si="63"/>
        <v>1233.810356826802</v>
      </c>
      <c r="H444" s="9">
        <f t="shared" si="67"/>
        <v>7105.0388599999997</v>
      </c>
      <c r="I444" s="9">
        <f t="shared" si="68"/>
        <v>-5871.2285030000003</v>
      </c>
      <c r="J444" s="9">
        <f t="shared" si="64"/>
        <v>-1063926.169462</v>
      </c>
      <c r="K444" s="9">
        <f t="shared" ca="1" si="69"/>
        <v>-639556.7677369999</v>
      </c>
      <c r="L444" s="8"/>
      <c r="M444" s="8"/>
      <c r="N444" s="6"/>
      <c r="O444" s="8"/>
      <c r="P444" s="7"/>
      <c r="Q444" s="6"/>
    </row>
    <row r="445" spans="1:17" x14ac:dyDescent="0.2">
      <c r="A445" s="12">
        <f>IF(J444=0,"",IF(J444="","",IF(Valores_especificados,A444+1,"")))</f>
        <v>426</v>
      </c>
      <c r="B445" s="11">
        <f t="shared" si="60"/>
        <v>47570</v>
      </c>
      <c r="C445" s="11">
        <f t="shared" si="61"/>
        <v>47570</v>
      </c>
      <c r="D445" s="10" t="str">
        <f t="shared" si="62"/>
        <v/>
      </c>
      <c r="E445" s="10">
        <f t="shared" si="65"/>
        <v>30</v>
      </c>
      <c r="F445" s="9">
        <f t="shared" si="66"/>
        <v>-1063926.169462</v>
      </c>
      <c r="G445" s="9">
        <f t="shared" si="63"/>
        <v>1233.810356826802</v>
      </c>
      <c r="H445" s="9">
        <f t="shared" si="67"/>
        <v>7144.5112980000004</v>
      </c>
      <c r="I445" s="9">
        <f t="shared" si="68"/>
        <v>-5910.7009410000001</v>
      </c>
      <c r="J445" s="9">
        <f t="shared" si="64"/>
        <v>-1071070.6807599999</v>
      </c>
      <c r="K445" s="9">
        <f t="shared" ca="1" si="69"/>
        <v>-645467.46867799992</v>
      </c>
      <c r="L445" s="8"/>
      <c r="M445" s="8"/>
      <c r="N445" s="6"/>
      <c r="O445" s="8"/>
      <c r="P445" s="7"/>
      <c r="Q445" s="6"/>
    </row>
    <row r="446" spans="1:17" x14ac:dyDescent="0.2">
      <c r="A446" s="12">
        <f>IF(J445=0,"",IF(J445="","",IF(Valores_especificados,A445+1,"")))</f>
        <v>427</v>
      </c>
      <c r="B446" s="11">
        <f t="shared" si="60"/>
        <v>47570</v>
      </c>
      <c r="C446" s="11">
        <f t="shared" si="61"/>
        <v>47570</v>
      </c>
      <c r="D446" s="10" t="str">
        <f t="shared" si="62"/>
        <v/>
      </c>
      <c r="E446" s="10">
        <f t="shared" si="65"/>
        <v>0</v>
      </c>
      <c r="F446" s="9">
        <f t="shared" si="66"/>
        <v>-1071070.6807599999</v>
      </c>
      <c r="G446" s="9">
        <f t="shared" si="63"/>
        <v>1233.810356826802</v>
      </c>
      <c r="H446" s="9">
        <f t="shared" si="67"/>
        <v>7184.2030279999999</v>
      </c>
      <c r="I446" s="9">
        <f t="shared" si="68"/>
        <v>-5950.3926709999996</v>
      </c>
      <c r="J446" s="9">
        <f t="shared" si="64"/>
        <v>-1078254.8837880001</v>
      </c>
      <c r="K446" s="9">
        <f t="shared" ca="1" si="69"/>
        <v>-651417.8613489999</v>
      </c>
      <c r="L446" s="8"/>
      <c r="M446" s="8"/>
      <c r="N446" s="6"/>
      <c r="O446" s="8"/>
      <c r="P446" s="7"/>
      <c r="Q446" s="6"/>
    </row>
    <row r="447" spans="1:17" x14ac:dyDescent="0.2">
      <c r="A447" s="12">
        <f>IF(J446=0,"",IF(J446="","",IF(Valores_especificados,A446+1,"")))</f>
        <v>428</v>
      </c>
      <c r="B447" s="11">
        <f t="shared" si="60"/>
        <v>47570</v>
      </c>
      <c r="C447" s="11">
        <f t="shared" si="61"/>
        <v>47570</v>
      </c>
      <c r="D447" s="10" t="str">
        <f t="shared" si="62"/>
        <v/>
      </c>
      <c r="E447" s="10">
        <f t="shared" si="65"/>
        <v>0</v>
      </c>
      <c r="F447" s="9">
        <f t="shared" si="66"/>
        <v>-1078254.8837880001</v>
      </c>
      <c r="G447" s="9">
        <f t="shared" si="63"/>
        <v>1233.810356826802</v>
      </c>
      <c r="H447" s="9">
        <f t="shared" si="67"/>
        <v>7224.1152670000001</v>
      </c>
      <c r="I447" s="9">
        <f t="shared" si="68"/>
        <v>-5990.3049099999998</v>
      </c>
      <c r="J447" s="9">
        <f t="shared" si="64"/>
        <v>-1085478.999055</v>
      </c>
      <c r="K447" s="9">
        <f t="shared" ca="1" si="69"/>
        <v>-657408.16625899985</v>
      </c>
      <c r="L447" s="8"/>
      <c r="M447" s="8"/>
      <c r="N447" s="6"/>
      <c r="O447" s="8"/>
      <c r="P447" s="7"/>
      <c r="Q447" s="6"/>
    </row>
    <row r="448" spans="1:17" x14ac:dyDescent="0.2">
      <c r="A448" s="12">
        <f>IF(J447=0,"",IF(J447="","",IF(Valores_especificados,A447+1,"")))</f>
        <v>429</v>
      </c>
      <c r="B448" s="11">
        <f t="shared" si="60"/>
        <v>47602</v>
      </c>
      <c r="C448" s="11">
        <f t="shared" si="61"/>
        <v>47601</v>
      </c>
      <c r="D448" s="10">
        <f t="shared" si="62"/>
        <v>1</v>
      </c>
      <c r="E448" s="10">
        <f t="shared" si="65"/>
        <v>31</v>
      </c>
      <c r="F448" s="9">
        <f t="shared" si="66"/>
        <v>-1085478.999055</v>
      </c>
      <c r="G448" s="9">
        <f t="shared" si="63"/>
        <v>1233.810356826802</v>
      </c>
      <c r="H448" s="9">
        <f t="shared" si="67"/>
        <v>7264.2492410000004</v>
      </c>
      <c r="I448" s="9">
        <f t="shared" si="68"/>
        <v>-6030.4388840000001</v>
      </c>
      <c r="J448" s="9">
        <f t="shared" si="64"/>
        <v>-1092743.2482960001</v>
      </c>
      <c r="K448" s="9">
        <f t="shared" ca="1" si="69"/>
        <v>-663438.60514299979</v>
      </c>
      <c r="L448" s="8"/>
      <c r="M448" s="8"/>
      <c r="N448" s="6"/>
      <c r="O448" s="8"/>
      <c r="P448" s="7"/>
      <c r="Q448" s="6"/>
    </row>
    <row r="449" spans="1:17" x14ac:dyDescent="0.2">
      <c r="A449" s="12">
        <f>IF(J448=0,"",IF(J448="","",IF(Valores_especificados,A448+1,"")))</f>
        <v>430</v>
      </c>
      <c r="B449" s="11">
        <f t="shared" si="60"/>
        <v>47602</v>
      </c>
      <c r="C449" s="11">
        <f t="shared" si="61"/>
        <v>47601</v>
      </c>
      <c r="D449" s="10">
        <f t="shared" si="62"/>
        <v>1</v>
      </c>
      <c r="E449" s="10">
        <f t="shared" si="65"/>
        <v>0</v>
      </c>
      <c r="F449" s="9">
        <f t="shared" si="66"/>
        <v>-1092743.2482960001</v>
      </c>
      <c r="G449" s="9">
        <f t="shared" si="63"/>
        <v>1233.810356826802</v>
      </c>
      <c r="H449" s="9">
        <f t="shared" si="67"/>
        <v>7304.6061810000001</v>
      </c>
      <c r="I449" s="9">
        <f t="shared" si="68"/>
        <v>-6070.7958239999998</v>
      </c>
      <c r="J449" s="9">
        <f t="shared" si="64"/>
        <v>-1100047.854477</v>
      </c>
      <c r="K449" s="9">
        <f t="shared" ca="1" si="69"/>
        <v>-669509.40096699982</v>
      </c>
      <c r="L449" s="8"/>
      <c r="M449" s="8"/>
      <c r="N449" s="6"/>
      <c r="O449" s="8"/>
      <c r="P449" s="7"/>
      <c r="Q449" s="6"/>
    </row>
    <row r="450" spans="1:17" x14ac:dyDescent="0.2">
      <c r="A450" s="12">
        <f>IF(J449=0,"",IF(J449="","",IF(Valores_especificados,A449+1,"")))</f>
        <v>431</v>
      </c>
      <c r="B450" s="11">
        <f t="shared" si="60"/>
        <v>47602</v>
      </c>
      <c r="C450" s="11">
        <f t="shared" si="61"/>
        <v>47601</v>
      </c>
      <c r="D450" s="10">
        <f t="shared" si="62"/>
        <v>1</v>
      </c>
      <c r="E450" s="10">
        <f t="shared" si="65"/>
        <v>0</v>
      </c>
      <c r="F450" s="9">
        <f t="shared" si="66"/>
        <v>-1100047.854477</v>
      </c>
      <c r="G450" s="9">
        <f t="shared" si="63"/>
        <v>1233.810356826802</v>
      </c>
      <c r="H450" s="9">
        <f t="shared" si="67"/>
        <v>7345.1873260000002</v>
      </c>
      <c r="I450" s="9">
        <f t="shared" si="68"/>
        <v>-6111.3769689999999</v>
      </c>
      <c r="J450" s="9">
        <f t="shared" si="64"/>
        <v>-1107393.041803</v>
      </c>
      <c r="K450" s="9">
        <f t="shared" ca="1" si="69"/>
        <v>-675620.77793599979</v>
      </c>
      <c r="L450" s="8"/>
      <c r="M450" s="8"/>
      <c r="N450" s="6"/>
      <c r="O450" s="8"/>
      <c r="P450" s="7"/>
      <c r="Q450" s="6"/>
    </row>
    <row r="451" spans="1:17" x14ac:dyDescent="0.2">
      <c r="A451" s="12">
        <f>IF(J450=0,"",IF(J450="","",IF(Valores_especificados,A450+1,"")))</f>
        <v>432</v>
      </c>
      <c r="B451" s="11">
        <f t="shared" si="60"/>
        <v>47631</v>
      </c>
      <c r="C451" s="11">
        <f t="shared" si="61"/>
        <v>47631</v>
      </c>
      <c r="D451" s="10" t="str">
        <f t="shared" si="62"/>
        <v/>
      </c>
      <c r="E451" s="10">
        <f t="shared" si="65"/>
        <v>29</v>
      </c>
      <c r="F451" s="9">
        <f t="shared" si="66"/>
        <v>-1107393.041803</v>
      </c>
      <c r="G451" s="9">
        <f t="shared" si="63"/>
        <v>1233.810356826802</v>
      </c>
      <c r="H451" s="9">
        <f t="shared" si="67"/>
        <v>7385.993923</v>
      </c>
      <c r="I451" s="9">
        <f t="shared" si="68"/>
        <v>-6152.1835659999997</v>
      </c>
      <c r="J451" s="9">
        <f t="shared" si="64"/>
        <v>-1114779.0357260001</v>
      </c>
      <c r="K451" s="9">
        <f t="shared" ca="1" si="69"/>
        <v>-681772.96150199976</v>
      </c>
      <c r="L451" s="8"/>
      <c r="M451" s="8"/>
      <c r="N451" s="6"/>
      <c r="O451" s="8"/>
      <c r="P451" s="7"/>
      <c r="Q451" s="6"/>
    </row>
    <row r="452" spans="1:17" x14ac:dyDescent="0.2">
      <c r="A452" s="12">
        <f>IF(J451=0,"",IF(J451="","",IF(Valores_especificados,A451+1,"")))</f>
        <v>433</v>
      </c>
      <c r="B452" s="11">
        <f t="shared" si="60"/>
        <v>47631</v>
      </c>
      <c r="C452" s="11">
        <f t="shared" si="61"/>
        <v>47631</v>
      </c>
      <c r="D452" s="10" t="str">
        <f t="shared" si="62"/>
        <v/>
      </c>
      <c r="E452" s="10">
        <f t="shared" si="65"/>
        <v>0</v>
      </c>
      <c r="F452" s="9">
        <f t="shared" si="66"/>
        <v>-1114779.0357260001</v>
      </c>
      <c r="G452" s="9">
        <f t="shared" si="63"/>
        <v>1233.810356826802</v>
      </c>
      <c r="H452" s="9">
        <f t="shared" si="67"/>
        <v>7427.0272219999997</v>
      </c>
      <c r="I452" s="9">
        <f t="shared" si="68"/>
        <v>-6193.2168650000003</v>
      </c>
      <c r="J452" s="9">
        <f t="shared" si="64"/>
        <v>-1122206.0629479999</v>
      </c>
      <c r="K452" s="9">
        <f t="shared" ca="1" si="69"/>
        <v>-687966.17836699972</v>
      </c>
      <c r="L452" s="8"/>
      <c r="M452" s="8"/>
      <c r="N452" s="6"/>
      <c r="O452" s="8"/>
      <c r="P452" s="7"/>
      <c r="Q452" s="6"/>
    </row>
    <row r="453" spans="1:17" x14ac:dyDescent="0.2">
      <c r="A453" s="12">
        <f>IF(J452=0,"",IF(J452="","",IF(Valores_especificados,A452+1,"")))</f>
        <v>434</v>
      </c>
      <c r="B453" s="11">
        <f t="shared" si="60"/>
        <v>47631</v>
      </c>
      <c r="C453" s="11">
        <f t="shared" si="61"/>
        <v>47631</v>
      </c>
      <c r="D453" s="10" t="str">
        <f t="shared" si="62"/>
        <v/>
      </c>
      <c r="E453" s="10">
        <f t="shared" si="65"/>
        <v>0</v>
      </c>
      <c r="F453" s="9">
        <f t="shared" si="66"/>
        <v>-1122206.0629479999</v>
      </c>
      <c r="G453" s="9">
        <f t="shared" si="63"/>
        <v>1233.810356826802</v>
      </c>
      <c r="H453" s="9">
        <f t="shared" si="67"/>
        <v>7468.2884839999997</v>
      </c>
      <c r="I453" s="9">
        <f t="shared" si="68"/>
        <v>-6234.4781270000003</v>
      </c>
      <c r="J453" s="9">
        <f t="shared" si="64"/>
        <v>-1129674.3514320001</v>
      </c>
      <c r="K453" s="9">
        <f t="shared" ca="1" si="69"/>
        <v>-694200.65649399976</v>
      </c>
      <c r="L453" s="8"/>
      <c r="M453" s="8"/>
      <c r="N453" s="6"/>
      <c r="O453" s="8"/>
      <c r="P453" s="7"/>
      <c r="Q453" s="6"/>
    </row>
    <row r="454" spans="1:17" x14ac:dyDescent="0.2">
      <c r="A454" s="12">
        <f>IF(J453=0,"",IF(J453="","",IF(Valores_especificados,A453+1,"")))</f>
        <v>435</v>
      </c>
      <c r="B454" s="11">
        <f t="shared" si="60"/>
        <v>47662</v>
      </c>
      <c r="C454" s="11">
        <f t="shared" si="61"/>
        <v>47662</v>
      </c>
      <c r="D454" s="10" t="str">
        <f t="shared" si="62"/>
        <v/>
      </c>
      <c r="E454" s="10">
        <f t="shared" si="65"/>
        <v>30</v>
      </c>
      <c r="F454" s="9">
        <f t="shared" si="66"/>
        <v>-1129674.3514320001</v>
      </c>
      <c r="G454" s="9">
        <f t="shared" si="63"/>
        <v>1233.810356826802</v>
      </c>
      <c r="H454" s="9">
        <f t="shared" si="67"/>
        <v>7509.7789759999996</v>
      </c>
      <c r="I454" s="9">
        <f t="shared" si="68"/>
        <v>-6275.9686190000002</v>
      </c>
      <c r="J454" s="9">
        <f t="shared" si="64"/>
        <v>-1137184.130408</v>
      </c>
      <c r="K454" s="9">
        <f t="shared" ca="1" si="69"/>
        <v>-700476.62511299981</v>
      </c>
      <c r="L454" s="8"/>
      <c r="M454" s="8"/>
      <c r="N454" s="6"/>
      <c r="O454" s="8"/>
      <c r="P454" s="7"/>
      <c r="Q454" s="6"/>
    </row>
    <row r="455" spans="1:17" x14ac:dyDescent="0.2">
      <c r="A455" s="12">
        <f>IF(J454=0,"",IF(J454="","",IF(Valores_especificados,A454+1,"")))</f>
        <v>436</v>
      </c>
      <c r="B455" s="11">
        <f t="shared" si="60"/>
        <v>47662</v>
      </c>
      <c r="C455" s="11">
        <f t="shared" si="61"/>
        <v>47662</v>
      </c>
      <c r="D455" s="10" t="str">
        <f t="shared" si="62"/>
        <v/>
      </c>
      <c r="E455" s="10">
        <f t="shared" si="65"/>
        <v>0</v>
      </c>
      <c r="F455" s="9">
        <f t="shared" si="66"/>
        <v>-1137184.130408</v>
      </c>
      <c r="G455" s="9">
        <f t="shared" si="63"/>
        <v>1233.810356826802</v>
      </c>
      <c r="H455" s="9">
        <f t="shared" si="67"/>
        <v>7551.4999699999998</v>
      </c>
      <c r="I455" s="9">
        <f t="shared" si="68"/>
        <v>-6317.6896129999996</v>
      </c>
      <c r="J455" s="9">
        <f t="shared" si="64"/>
        <v>-1144735.630378</v>
      </c>
      <c r="K455" s="9">
        <f t="shared" ca="1" si="69"/>
        <v>-706794.31472599984</v>
      </c>
      <c r="L455" s="8"/>
      <c r="M455" s="8"/>
      <c r="N455" s="6"/>
      <c r="O455" s="8"/>
      <c r="P455" s="7"/>
      <c r="Q455" s="6"/>
    </row>
    <row r="456" spans="1:17" x14ac:dyDescent="0.2">
      <c r="A456" s="12">
        <f>IF(J455=0,"",IF(J455="","",IF(Valores_especificados,A455+1,"")))</f>
        <v>437</v>
      </c>
      <c r="B456" s="11">
        <f t="shared" si="60"/>
        <v>47662</v>
      </c>
      <c r="C456" s="11">
        <f t="shared" si="61"/>
        <v>47662</v>
      </c>
      <c r="D456" s="10" t="str">
        <f t="shared" si="62"/>
        <v/>
      </c>
      <c r="E456" s="10">
        <f t="shared" si="65"/>
        <v>0</v>
      </c>
      <c r="F456" s="9">
        <f t="shared" si="66"/>
        <v>-1144735.630378</v>
      </c>
      <c r="G456" s="9">
        <f t="shared" si="63"/>
        <v>1233.810356826802</v>
      </c>
      <c r="H456" s="9">
        <f t="shared" si="67"/>
        <v>7593.4527479999997</v>
      </c>
      <c r="I456" s="9">
        <f t="shared" si="68"/>
        <v>-6359.6423910000003</v>
      </c>
      <c r="J456" s="9">
        <f t="shared" si="64"/>
        <v>-1152329.0831259999</v>
      </c>
      <c r="K456" s="9">
        <f t="shared" ca="1" si="69"/>
        <v>-713153.95711699978</v>
      </c>
      <c r="L456" s="8"/>
      <c r="M456" s="8"/>
      <c r="N456" s="6"/>
      <c r="O456" s="8"/>
      <c r="P456" s="7"/>
      <c r="Q456" s="6"/>
    </row>
    <row r="457" spans="1:17" x14ac:dyDescent="0.2">
      <c r="A457" s="12">
        <f>IF(J456=0,"",IF(J456="","",IF(Valores_especificados,A456+1,"")))</f>
        <v>438</v>
      </c>
      <c r="B457" s="11">
        <f t="shared" si="60"/>
        <v>47693</v>
      </c>
      <c r="C457" s="11">
        <f t="shared" si="61"/>
        <v>47692</v>
      </c>
      <c r="D457" s="10">
        <f t="shared" si="62"/>
        <v>1</v>
      </c>
      <c r="E457" s="10">
        <f t="shared" si="65"/>
        <v>31</v>
      </c>
      <c r="F457" s="9">
        <f t="shared" si="66"/>
        <v>-1152329.0831259999</v>
      </c>
      <c r="G457" s="9">
        <f t="shared" si="63"/>
        <v>1233.810356826802</v>
      </c>
      <c r="H457" s="9">
        <f t="shared" si="67"/>
        <v>7635.6385970000001</v>
      </c>
      <c r="I457" s="9">
        <f t="shared" si="68"/>
        <v>-6401.8282399999998</v>
      </c>
      <c r="J457" s="9">
        <f t="shared" si="64"/>
        <v>-1159964.7217230001</v>
      </c>
      <c r="K457" s="9">
        <f t="shared" ca="1" si="69"/>
        <v>-719555.78535699972</v>
      </c>
      <c r="L457" s="8"/>
      <c r="M457" s="8"/>
      <c r="N457" s="6"/>
      <c r="O457" s="8"/>
      <c r="P457" s="7"/>
      <c r="Q457" s="6"/>
    </row>
    <row r="458" spans="1:17" x14ac:dyDescent="0.2">
      <c r="A458" s="12">
        <f>IF(J457=0,"",IF(J457="","",IF(Valores_especificados,A457+1,"")))</f>
        <v>439</v>
      </c>
      <c r="B458" s="11">
        <f t="shared" si="60"/>
        <v>47693</v>
      </c>
      <c r="C458" s="11">
        <f t="shared" si="61"/>
        <v>47692</v>
      </c>
      <c r="D458" s="10">
        <f t="shared" si="62"/>
        <v>1</v>
      </c>
      <c r="E458" s="10">
        <f t="shared" si="65"/>
        <v>0</v>
      </c>
      <c r="F458" s="9">
        <f t="shared" si="66"/>
        <v>-1159964.7217230001</v>
      </c>
      <c r="G458" s="9">
        <f t="shared" si="63"/>
        <v>1233.810356826802</v>
      </c>
      <c r="H458" s="9">
        <f t="shared" si="67"/>
        <v>7678.0588109999999</v>
      </c>
      <c r="I458" s="9">
        <f t="shared" si="68"/>
        <v>-6444.2484539999996</v>
      </c>
      <c r="J458" s="9">
        <f t="shared" si="64"/>
        <v>-1167642.7805339999</v>
      </c>
      <c r="K458" s="9">
        <f t="shared" ca="1" si="69"/>
        <v>-726000.03381099971</v>
      </c>
      <c r="L458" s="8"/>
      <c r="M458" s="8"/>
      <c r="N458" s="6"/>
      <c r="O458" s="8"/>
      <c r="P458" s="7"/>
      <c r="Q458" s="6"/>
    </row>
    <row r="459" spans="1:17" x14ac:dyDescent="0.2">
      <c r="A459" s="12">
        <f>IF(J458=0,"",IF(J458="","",IF(Valores_especificados,A458+1,"")))</f>
        <v>440</v>
      </c>
      <c r="B459" s="11">
        <f t="shared" si="60"/>
        <v>47693</v>
      </c>
      <c r="C459" s="11">
        <f t="shared" si="61"/>
        <v>47692</v>
      </c>
      <c r="D459" s="10">
        <f t="shared" si="62"/>
        <v>1</v>
      </c>
      <c r="E459" s="10">
        <f t="shared" si="65"/>
        <v>0</v>
      </c>
      <c r="F459" s="9">
        <f t="shared" si="66"/>
        <v>-1167642.7805339999</v>
      </c>
      <c r="G459" s="9">
        <f t="shared" si="63"/>
        <v>1233.810356826802</v>
      </c>
      <c r="H459" s="9">
        <f t="shared" si="67"/>
        <v>7720.7146929999999</v>
      </c>
      <c r="I459" s="9">
        <f t="shared" si="68"/>
        <v>-6486.9043359999996</v>
      </c>
      <c r="J459" s="9">
        <f t="shared" si="64"/>
        <v>-1175363.495227</v>
      </c>
      <c r="K459" s="9">
        <f t="shared" ca="1" si="69"/>
        <v>-732486.93814699969</v>
      </c>
      <c r="L459" s="8"/>
      <c r="M459" s="8"/>
      <c r="N459" s="6"/>
      <c r="O459" s="8"/>
      <c r="P459" s="7"/>
      <c r="Q459" s="6"/>
    </row>
    <row r="460" spans="1:17" x14ac:dyDescent="0.2">
      <c r="A460" s="12">
        <f>IF(J459=0,"",IF(J459="","",IF(Valores_especificados,A459+1,"")))</f>
        <v>441</v>
      </c>
      <c r="B460" s="11">
        <f t="shared" si="60"/>
        <v>47723</v>
      </c>
      <c r="C460" s="11">
        <f t="shared" si="61"/>
        <v>47723</v>
      </c>
      <c r="D460" s="10" t="str">
        <f t="shared" si="62"/>
        <v/>
      </c>
      <c r="E460" s="10">
        <f t="shared" si="65"/>
        <v>29</v>
      </c>
      <c r="F460" s="9">
        <f t="shared" si="66"/>
        <v>-1175363.495227</v>
      </c>
      <c r="G460" s="9">
        <f t="shared" si="63"/>
        <v>1233.810356826802</v>
      </c>
      <c r="H460" s="9">
        <f t="shared" si="67"/>
        <v>7763.6075529999998</v>
      </c>
      <c r="I460" s="9">
        <f t="shared" si="68"/>
        <v>-6529.7971960000004</v>
      </c>
      <c r="J460" s="9">
        <f t="shared" si="64"/>
        <v>-1183127.1027800001</v>
      </c>
      <c r="K460" s="9">
        <f t="shared" ca="1" si="69"/>
        <v>-739016.73534299969</v>
      </c>
      <c r="L460" s="8"/>
      <c r="M460" s="8"/>
      <c r="N460" s="6"/>
      <c r="O460" s="8"/>
      <c r="P460" s="7"/>
      <c r="Q460" s="6"/>
    </row>
    <row r="461" spans="1:17" x14ac:dyDescent="0.2">
      <c r="A461" s="12">
        <f>IF(J460=0,"",IF(J460="","",IF(Valores_especificados,A460+1,"")))</f>
        <v>442</v>
      </c>
      <c r="B461" s="11">
        <f t="shared" si="60"/>
        <v>47723</v>
      </c>
      <c r="C461" s="11">
        <f t="shared" si="61"/>
        <v>47723</v>
      </c>
      <c r="D461" s="10" t="str">
        <f t="shared" si="62"/>
        <v/>
      </c>
      <c r="E461" s="10">
        <f t="shared" si="65"/>
        <v>0</v>
      </c>
      <c r="F461" s="9">
        <f t="shared" si="66"/>
        <v>-1183127.1027800001</v>
      </c>
      <c r="G461" s="9">
        <f t="shared" si="63"/>
        <v>1233.810356826802</v>
      </c>
      <c r="H461" s="9">
        <f t="shared" si="67"/>
        <v>7806.7387060000001</v>
      </c>
      <c r="I461" s="9">
        <f t="shared" si="68"/>
        <v>-6572.9283489999998</v>
      </c>
      <c r="J461" s="9">
        <f t="shared" si="64"/>
        <v>-1190933.841486</v>
      </c>
      <c r="K461" s="9">
        <f t="shared" ca="1" si="69"/>
        <v>-745589.66369199974</v>
      </c>
      <c r="L461" s="8"/>
      <c r="M461" s="8"/>
      <c r="N461" s="6"/>
      <c r="O461" s="8"/>
      <c r="P461" s="7"/>
      <c r="Q461" s="6"/>
    </row>
    <row r="462" spans="1:17" x14ac:dyDescent="0.2">
      <c r="A462" s="12">
        <f>IF(J461=0,"",IF(J461="","",IF(Valores_especificados,A461+1,"")))</f>
        <v>443</v>
      </c>
      <c r="B462" s="11">
        <f t="shared" si="60"/>
        <v>47723</v>
      </c>
      <c r="C462" s="11">
        <f t="shared" si="61"/>
        <v>47723</v>
      </c>
      <c r="D462" s="10" t="str">
        <f t="shared" si="62"/>
        <v/>
      </c>
      <c r="E462" s="10">
        <f t="shared" si="65"/>
        <v>0</v>
      </c>
      <c r="F462" s="9">
        <f t="shared" si="66"/>
        <v>-1190933.841486</v>
      </c>
      <c r="G462" s="9">
        <f t="shared" si="63"/>
        <v>1233.810356826802</v>
      </c>
      <c r="H462" s="9">
        <f t="shared" si="67"/>
        <v>7850.1094759999996</v>
      </c>
      <c r="I462" s="9">
        <f t="shared" si="68"/>
        <v>-6616.2991190000002</v>
      </c>
      <c r="J462" s="9">
        <f t="shared" si="64"/>
        <v>-1198783.9509620001</v>
      </c>
      <c r="K462" s="9">
        <f t="shared" ca="1" si="69"/>
        <v>-752205.96281099971</v>
      </c>
      <c r="L462" s="8"/>
      <c r="M462" s="8"/>
      <c r="N462" s="6"/>
      <c r="O462" s="8"/>
      <c r="P462" s="7"/>
      <c r="Q462" s="6"/>
    </row>
    <row r="463" spans="1:17" x14ac:dyDescent="0.2">
      <c r="A463" s="12">
        <f>IF(J462=0,"",IF(J462="","",IF(Valores_especificados,A462+1,"")))</f>
        <v>444</v>
      </c>
      <c r="B463" s="11">
        <f t="shared" si="60"/>
        <v>47754</v>
      </c>
      <c r="C463" s="11">
        <f t="shared" si="61"/>
        <v>47754</v>
      </c>
      <c r="D463" s="10" t="str">
        <f t="shared" si="62"/>
        <v/>
      </c>
      <c r="E463" s="10">
        <f t="shared" si="65"/>
        <v>30</v>
      </c>
      <c r="F463" s="9">
        <f t="shared" si="66"/>
        <v>-1198783.9509620001</v>
      </c>
      <c r="G463" s="9">
        <f t="shared" si="63"/>
        <v>1233.810356826802</v>
      </c>
      <c r="H463" s="9">
        <f t="shared" si="67"/>
        <v>7893.7211960000004</v>
      </c>
      <c r="I463" s="9">
        <f t="shared" si="68"/>
        <v>-6659.9108390000001</v>
      </c>
      <c r="J463" s="9">
        <f t="shared" si="64"/>
        <v>-1206677.6721580001</v>
      </c>
      <c r="K463" s="9">
        <f t="shared" ca="1" si="69"/>
        <v>-758865.87364999973</v>
      </c>
      <c r="L463" s="8"/>
      <c r="M463" s="8"/>
      <c r="N463" s="6"/>
      <c r="O463" s="8"/>
      <c r="P463" s="7"/>
      <c r="Q463" s="6"/>
    </row>
    <row r="464" spans="1:17" x14ac:dyDescent="0.2">
      <c r="A464" s="12">
        <f>IF(J463=0,"",IF(J463="","",IF(Valores_especificados,A463+1,"")))</f>
        <v>445</v>
      </c>
      <c r="B464" s="11">
        <f t="shared" si="60"/>
        <v>47754</v>
      </c>
      <c r="C464" s="11">
        <f t="shared" si="61"/>
        <v>47754</v>
      </c>
      <c r="D464" s="10" t="str">
        <f t="shared" si="62"/>
        <v/>
      </c>
      <c r="E464" s="10">
        <f t="shared" si="65"/>
        <v>0</v>
      </c>
      <c r="F464" s="9">
        <f t="shared" si="66"/>
        <v>-1206677.6721580001</v>
      </c>
      <c r="G464" s="9">
        <f t="shared" si="63"/>
        <v>1233.810356826802</v>
      </c>
      <c r="H464" s="9">
        <f t="shared" si="67"/>
        <v>7937.575202</v>
      </c>
      <c r="I464" s="9">
        <f t="shared" si="68"/>
        <v>-6703.7648449999997</v>
      </c>
      <c r="J464" s="9">
        <f t="shared" si="64"/>
        <v>-1214615.2473599999</v>
      </c>
      <c r="K464" s="9">
        <f t="shared" ca="1" si="69"/>
        <v>-765569.63849499973</v>
      </c>
      <c r="L464" s="8"/>
      <c r="M464" s="8"/>
      <c r="N464" s="6"/>
      <c r="O464" s="8"/>
      <c r="P464" s="7"/>
      <c r="Q464" s="6"/>
    </row>
    <row r="465" spans="1:17" x14ac:dyDescent="0.2">
      <c r="A465" s="12">
        <f>IF(J464=0,"",IF(J464="","",IF(Valores_especificados,A464+1,"")))</f>
        <v>446</v>
      </c>
      <c r="B465" s="11">
        <f t="shared" si="60"/>
        <v>47754</v>
      </c>
      <c r="C465" s="11">
        <f t="shared" si="61"/>
        <v>47754</v>
      </c>
      <c r="D465" s="10" t="str">
        <f t="shared" si="62"/>
        <v/>
      </c>
      <c r="E465" s="10">
        <f t="shared" si="65"/>
        <v>0</v>
      </c>
      <c r="F465" s="9">
        <f t="shared" si="66"/>
        <v>-1214615.2473599999</v>
      </c>
      <c r="G465" s="9">
        <f t="shared" si="63"/>
        <v>1233.810356826802</v>
      </c>
      <c r="H465" s="9">
        <f t="shared" si="67"/>
        <v>7981.6728419999999</v>
      </c>
      <c r="I465" s="9">
        <f t="shared" si="68"/>
        <v>-6747.8624849999997</v>
      </c>
      <c r="J465" s="9">
        <f t="shared" si="64"/>
        <v>-1222596.9202020001</v>
      </c>
      <c r="K465" s="9">
        <f t="shared" ca="1" si="69"/>
        <v>-772317.50097999978</v>
      </c>
      <c r="L465" s="8"/>
      <c r="M465" s="8"/>
      <c r="N465" s="6"/>
      <c r="O465" s="8"/>
      <c r="P465" s="7"/>
      <c r="Q465" s="6"/>
    </row>
    <row r="466" spans="1:17" x14ac:dyDescent="0.2">
      <c r="A466" s="12">
        <f>IF(J465=0,"",IF(J465="","",IF(Valores_especificados,A465+1,"")))</f>
        <v>447</v>
      </c>
      <c r="B466" s="11">
        <f t="shared" si="60"/>
        <v>47784</v>
      </c>
      <c r="C466" s="11">
        <f t="shared" si="61"/>
        <v>47784</v>
      </c>
      <c r="D466" s="10" t="str">
        <f t="shared" si="62"/>
        <v/>
      </c>
      <c r="E466" s="10">
        <f t="shared" si="65"/>
        <v>30</v>
      </c>
      <c r="F466" s="9">
        <f t="shared" si="66"/>
        <v>-1222596.9202020001</v>
      </c>
      <c r="G466" s="9">
        <f t="shared" si="63"/>
        <v>1233.810356826802</v>
      </c>
      <c r="H466" s="9">
        <f t="shared" si="67"/>
        <v>8026.0154689999999</v>
      </c>
      <c r="I466" s="9">
        <f t="shared" si="68"/>
        <v>-6792.2051119999996</v>
      </c>
      <c r="J466" s="9">
        <f t="shared" si="64"/>
        <v>-1230622.935671</v>
      </c>
      <c r="K466" s="9">
        <f t="shared" ca="1" si="69"/>
        <v>-779109.70609199977</v>
      </c>
      <c r="L466" s="8"/>
      <c r="M466" s="8"/>
      <c r="N466" s="6"/>
      <c r="O466" s="8"/>
      <c r="P466" s="7"/>
      <c r="Q466" s="6"/>
    </row>
    <row r="467" spans="1:17" x14ac:dyDescent="0.2">
      <c r="A467" s="12">
        <f>IF(J466=0,"",IF(J466="","",IF(Valores_especificados,A466+1,"")))</f>
        <v>448</v>
      </c>
      <c r="B467" s="11">
        <f t="shared" si="60"/>
        <v>47784</v>
      </c>
      <c r="C467" s="11">
        <f t="shared" si="61"/>
        <v>47784</v>
      </c>
      <c r="D467" s="10" t="str">
        <f t="shared" si="62"/>
        <v/>
      </c>
      <c r="E467" s="10">
        <f t="shared" si="65"/>
        <v>0</v>
      </c>
      <c r="F467" s="9">
        <f t="shared" si="66"/>
        <v>-1230622.935671</v>
      </c>
      <c r="G467" s="9">
        <f t="shared" si="63"/>
        <v>1233.810356826802</v>
      </c>
      <c r="H467" s="9">
        <f t="shared" si="67"/>
        <v>8070.6044439999996</v>
      </c>
      <c r="I467" s="9">
        <f t="shared" si="68"/>
        <v>-6836.7940870000002</v>
      </c>
      <c r="J467" s="9">
        <f t="shared" si="64"/>
        <v>-1238693.540115</v>
      </c>
      <c r="K467" s="9">
        <f t="shared" ca="1" si="69"/>
        <v>-785946.50017899973</v>
      </c>
      <c r="L467" s="8"/>
      <c r="M467" s="8"/>
      <c r="N467" s="6"/>
      <c r="O467" s="8"/>
      <c r="P467" s="7"/>
      <c r="Q467" s="6"/>
    </row>
    <row r="468" spans="1:17" x14ac:dyDescent="0.2">
      <c r="A468" s="12">
        <f>IF(J467=0,"",IF(J467="","",IF(Valores_especificados,A467+1,"")))</f>
        <v>449</v>
      </c>
      <c r="B468" s="11">
        <f t="shared" ref="B468:B499" si="70">IF(AND(D468&lt;&gt;"",$N$3=$L$12),C468+D468,C468)</f>
        <v>47784</v>
      </c>
      <c r="C468" s="11">
        <f t="shared" ref="C468:C499" si="71">IF($A$10=$L$9,IF(Núm_de_pago&lt;&gt;"",DATE(YEAR(Inicio_prestamo),MONTH(Inicio_prestamo)+(Núm_de_pago),DAY(Inicio_prestamo)),""),IF(Núm_de_pago&lt;&gt;"",DATE(YEAR(Inicio_prestamo),MONTH(Inicio_prestamo)+(Núm_de_pago)*12/Núm_pagos_al_año,DAY(Inicio_prestamo)),""))</f>
        <v>47784</v>
      </c>
      <c r="D468" s="10" t="str">
        <f t="shared" ref="D468:D499" si="72">IF(Núm_de_pago&lt;&gt;"",IF(WEEKDAY(C468)=1,1,""),"")</f>
        <v/>
      </c>
      <c r="E468" s="10">
        <f t="shared" si="65"/>
        <v>0</v>
      </c>
      <c r="F468" s="9">
        <f t="shared" si="66"/>
        <v>-1238693.540115</v>
      </c>
      <c r="G468" s="9">
        <f t="shared" ref="G468:G499" si="73">IF(Núm_de_pago&lt;&gt;"",Pago_mensual_programado,"")</f>
        <v>1233.810356826802</v>
      </c>
      <c r="H468" s="9">
        <f t="shared" si="67"/>
        <v>8115.441135</v>
      </c>
      <c r="I468" s="9">
        <f t="shared" si="68"/>
        <v>-6881.6307779999997</v>
      </c>
      <c r="J468" s="9">
        <f t="shared" ref="J468:J499" si="74">IF(Núm_de_pago&lt;&gt;"",ROUND(Saldo_inicial-Capital,6),IF(Núm_de_pago&lt;&gt;"",0,""))</f>
        <v>-1246808.98125</v>
      </c>
      <c r="K468" s="9">
        <f t="shared" ca="1" si="69"/>
        <v>-792828.13095699972</v>
      </c>
      <c r="L468" s="8"/>
      <c r="M468" s="8"/>
      <c r="N468" s="6"/>
      <c r="O468" s="8"/>
      <c r="P468" s="7"/>
      <c r="Q468" s="6"/>
    </row>
    <row r="469" spans="1:17" x14ac:dyDescent="0.2">
      <c r="A469" s="12">
        <f>IF(J468=0,"",IF(J468="","",IF(Valores_especificados,A468+1,"")))</f>
        <v>450</v>
      </c>
      <c r="B469" s="11">
        <f t="shared" si="70"/>
        <v>47815</v>
      </c>
      <c r="C469" s="11">
        <f t="shared" si="71"/>
        <v>47815</v>
      </c>
      <c r="D469" s="10" t="str">
        <f t="shared" si="72"/>
        <v/>
      </c>
      <c r="E469" s="10">
        <f t="shared" ref="E469:E499" si="75">IF(A469="","",IF($N$5=$L$14,DAYS360(B468,B469,TRUE),_xlfn.DAYS(B469,B468)))</f>
        <v>30</v>
      </c>
      <c r="F469" s="9">
        <f t="shared" ref="F469:F499" si="76">IF(Núm_de_pago&lt;&gt;"",ROUND(J468,6),"")</f>
        <v>-1246808.98125</v>
      </c>
      <c r="G469" s="9">
        <f t="shared" si="73"/>
        <v>1233.810356826802</v>
      </c>
      <c r="H469" s="9">
        <f t="shared" ref="H469:H499" si="77">IF(A469="","",ROUND(IF(Núm_de_pago&lt;&gt;"",Pago_progr-Int,""),6))</f>
        <v>8160.5269200000002</v>
      </c>
      <c r="I469" s="9">
        <f t="shared" ref="I469:I499" si="78">IF(A469="","",ROUND(IF(Núm_de_pago&lt;&gt;"",Saldo_inicial*(Tasa_de_interés/$L$10),""),6))</f>
        <v>-6926.716563</v>
      </c>
      <c r="J469" s="9">
        <f t="shared" si="74"/>
        <v>-1254969.50817</v>
      </c>
      <c r="K469" s="9">
        <f t="shared" ref="K469:K499" ca="1" si="79">IF(A469="","",SUM(OFFSET($H$20,,1,1+A468)))</f>
        <v>-799754.84751999972</v>
      </c>
      <c r="L469" s="8"/>
      <c r="M469" s="8"/>
      <c r="N469" s="6"/>
      <c r="O469" s="8"/>
      <c r="P469" s="7"/>
      <c r="Q469" s="6"/>
    </row>
    <row r="470" spans="1:17" x14ac:dyDescent="0.2">
      <c r="A470" s="12">
        <f>IF(J469=0,"",IF(J469="","",IF(Valores_especificados,A469+1,"")))</f>
        <v>451</v>
      </c>
      <c r="B470" s="11">
        <f t="shared" si="70"/>
        <v>47815</v>
      </c>
      <c r="C470" s="11">
        <f t="shared" si="71"/>
        <v>47815</v>
      </c>
      <c r="D470" s="10" t="str">
        <f t="shared" si="72"/>
        <v/>
      </c>
      <c r="E470" s="10">
        <f t="shared" si="75"/>
        <v>0</v>
      </c>
      <c r="F470" s="9">
        <f t="shared" si="76"/>
        <v>-1254969.50817</v>
      </c>
      <c r="G470" s="9">
        <f t="shared" si="73"/>
        <v>1233.810356826802</v>
      </c>
      <c r="H470" s="9">
        <f t="shared" si="77"/>
        <v>8205.8631800000003</v>
      </c>
      <c r="I470" s="9">
        <f t="shared" si="78"/>
        <v>-6972.052823</v>
      </c>
      <c r="J470" s="9">
        <f t="shared" si="74"/>
        <v>-1263175.3713499999</v>
      </c>
      <c r="K470" s="9">
        <f t="shared" ca="1" si="79"/>
        <v>-806726.90034299972</v>
      </c>
      <c r="L470" s="8"/>
      <c r="M470" s="8"/>
      <c r="N470" s="6"/>
      <c r="O470" s="8"/>
      <c r="P470" s="7"/>
      <c r="Q470" s="6"/>
    </row>
    <row r="471" spans="1:17" x14ac:dyDescent="0.2">
      <c r="A471" s="12">
        <f>IF(J470=0,"",IF(J470="","",IF(Valores_especificados,A470+1,"")))</f>
        <v>452</v>
      </c>
      <c r="B471" s="11">
        <f t="shared" si="70"/>
        <v>47815</v>
      </c>
      <c r="C471" s="11">
        <f t="shared" si="71"/>
        <v>47815</v>
      </c>
      <c r="D471" s="10" t="str">
        <f t="shared" si="72"/>
        <v/>
      </c>
      <c r="E471" s="10">
        <f t="shared" si="75"/>
        <v>0</v>
      </c>
      <c r="F471" s="9">
        <f t="shared" si="76"/>
        <v>-1263175.3713499999</v>
      </c>
      <c r="G471" s="9">
        <f t="shared" si="73"/>
        <v>1233.810356826802</v>
      </c>
      <c r="H471" s="9">
        <f t="shared" si="77"/>
        <v>8251.451309</v>
      </c>
      <c r="I471" s="9">
        <f t="shared" si="78"/>
        <v>-7017.6409519999997</v>
      </c>
      <c r="J471" s="9">
        <f t="shared" si="74"/>
        <v>-1271426.8226590001</v>
      </c>
      <c r="K471" s="9">
        <f t="shared" ca="1" si="79"/>
        <v>-813744.54129499977</v>
      </c>
      <c r="L471" s="8"/>
      <c r="M471" s="8"/>
      <c r="N471" s="6"/>
      <c r="O471" s="8"/>
      <c r="P471" s="7"/>
      <c r="Q471" s="6"/>
    </row>
    <row r="472" spans="1:17" x14ac:dyDescent="0.2">
      <c r="A472" s="12">
        <f>IF(J471=0,"",IF(J471="","",IF(Valores_especificados,A471+1,"")))</f>
        <v>453</v>
      </c>
      <c r="B472" s="11">
        <f t="shared" si="70"/>
        <v>47845</v>
      </c>
      <c r="C472" s="11">
        <f t="shared" si="71"/>
        <v>47845</v>
      </c>
      <c r="D472" s="10" t="str">
        <f t="shared" si="72"/>
        <v/>
      </c>
      <c r="E472" s="10">
        <f t="shared" si="75"/>
        <v>30</v>
      </c>
      <c r="F472" s="9">
        <f t="shared" si="76"/>
        <v>-1271426.8226590001</v>
      </c>
      <c r="G472" s="9">
        <f t="shared" si="73"/>
        <v>1233.810356826802</v>
      </c>
      <c r="H472" s="9">
        <f t="shared" si="77"/>
        <v>8297.2927049999998</v>
      </c>
      <c r="I472" s="9">
        <f t="shared" si="78"/>
        <v>-7063.4823479999995</v>
      </c>
      <c r="J472" s="9">
        <f t="shared" si="74"/>
        <v>-1279724.115364</v>
      </c>
      <c r="K472" s="9">
        <f t="shared" ca="1" si="79"/>
        <v>-820808.02364299982</v>
      </c>
      <c r="L472" s="8"/>
      <c r="M472" s="8"/>
      <c r="N472" s="6"/>
      <c r="O472" s="8"/>
      <c r="P472" s="7"/>
      <c r="Q472" s="6"/>
    </row>
    <row r="473" spans="1:17" x14ac:dyDescent="0.2">
      <c r="A473" s="12">
        <f>IF(J472=0,"",IF(J472="","",IF(Valores_especificados,A472+1,"")))</f>
        <v>454</v>
      </c>
      <c r="B473" s="11">
        <f t="shared" si="70"/>
        <v>47845</v>
      </c>
      <c r="C473" s="11">
        <f t="shared" si="71"/>
        <v>47845</v>
      </c>
      <c r="D473" s="10" t="str">
        <f t="shared" si="72"/>
        <v/>
      </c>
      <c r="E473" s="10">
        <f t="shared" si="75"/>
        <v>0</v>
      </c>
      <c r="F473" s="9">
        <f t="shared" si="76"/>
        <v>-1279724.115364</v>
      </c>
      <c r="G473" s="9">
        <f t="shared" si="73"/>
        <v>1233.810356826802</v>
      </c>
      <c r="H473" s="9">
        <f t="shared" si="77"/>
        <v>8343.3887759999998</v>
      </c>
      <c r="I473" s="9">
        <f t="shared" si="78"/>
        <v>-7109.5784190000004</v>
      </c>
      <c r="J473" s="9">
        <f t="shared" si="74"/>
        <v>-1288067.5041400001</v>
      </c>
      <c r="K473" s="9">
        <f t="shared" ca="1" si="79"/>
        <v>-827917.60206199985</v>
      </c>
      <c r="L473" s="8"/>
      <c r="M473" s="8"/>
      <c r="N473" s="6"/>
      <c r="O473" s="8"/>
      <c r="P473" s="7"/>
      <c r="Q473" s="6"/>
    </row>
    <row r="474" spans="1:17" x14ac:dyDescent="0.2">
      <c r="A474" s="12">
        <f>IF(J473=0,"",IF(J473="","",IF(Valores_especificados,A473+1,"")))</f>
        <v>455</v>
      </c>
      <c r="B474" s="11">
        <f t="shared" si="70"/>
        <v>47845</v>
      </c>
      <c r="C474" s="11">
        <f t="shared" si="71"/>
        <v>47845</v>
      </c>
      <c r="D474" s="10" t="str">
        <f t="shared" si="72"/>
        <v/>
      </c>
      <c r="E474" s="10">
        <f t="shared" si="75"/>
        <v>0</v>
      </c>
      <c r="F474" s="9">
        <f t="shared" si="76"/>
        <v>-1288067.5041400001</v>
      </c>
      <c r="G474" s="9">
        <f t="shared" si="73"/>
        <v>1233.810356826802</v>
      </c>
      <c r="H474" s="9">
        <f t="shared" si="77"/>
        <v>8389.7409360000001</v>
      </c>
      <c r="I474" s="9">
        <f t="shared" si="78"/>
        <v>-7155.9305789999999</v>
      </c>
      <c r="J474" s="9">
        <f t="shared" si="74"/>
        <v>-1296457.245076</v>
      </c>
      <c r="K474" s="9">
        <f t="shared" ca="1" si="79"/>
        <v>-835073.53264099988</v>
      </c>
      <c r="L474" s="8"/>
      <c r="M474" s="8"/>
      <c r="N474" s="6"/>
      <c r="O474" s="8"/>
      <c r="P474" s="7"/>
      <c r="Q474" s="6"/>
    </row>
    <row r="475" spans="1:17" x14ac:dyDescent="0.2">
      <c r="A475" s="12">
        <f>IF(J474=0,"",IF(J474="","",IF(Valores_especificados,A474+1,"")))</f>
        <v>456</v>
      </c>
      <c r="B475" s="11">
        <f t="shared" si="70"/>
        <v>47876</v>
      </c>
      <c r="C475" s="11">
        <f t="shared" si="71"/>
        <v>47876</v>
      </c>
      <c r="D475" s="10" t="str">
        <f t="shared" si="72"/>
        <v/>
      </c>
      <c r="E475" s="10">
        <f t="shared" si="75"/>
        <v>30</v>
      </c>
      <c r="F475" s="9">
        <f t="shared" si="76"/>
        <v>-1296457.245076</v>
      </c>
      <c r="G475" s="9">
        <f t="shared" si="73"/>
        <v>1233.810356826802</v>
      </c>
      <c r="H475" s="9">
        <f t="shared" si="77"/>
        <v>8436.3506070000003</v>
      </c>
      <c r="I475" s="9">
        <f t="shared" si="78"/>
        <v>-7202.54025</v>
      </c>
      <c r="J475" s="9">
        <f t="shared" si="74"/>
        <v>-1304893.5956830001</v>
      </c>
      <c r="K475" s="9">
        <f t="shared" ca="1" si="79"/>
        <v>-842276.07289099984</v>
      </c>
      <c r="L475" s="8"/>
      <c r="M475" s="8"/>
      <c r="N475" s="6"/>
      <c r="O475" s="8"/>
      <c r="P475" s="7"/>
      <c r="Q475" s="6"/>
    </row>
    <row r="476" spans="1:17" x14ac:dyDescent="0.2">
      <c r="A476" s="12">
        <f>IF(J475=0,"",IF(J475="","",IF(Valores_especificados,A475+1,"")))</f>
        <v>457</v>
      </c>
      <c r="B476" s="11">
        <f t="shared" si="70"/>
        <v>47876</v>
      </c>
      <c r="C476" s="11">
        <f t="shared" si="71"/>
        <v>47876</v>
      </c>
      <c r="D476" s="10" t="str">
        <f t="shared" si="72"/>
        <v/>
      </c>
      <c r="E476" s="10">
        <f t="shared" si="75"/>
        <v>0</v>
      </c>
      <c r="F476" s="9">
        <f t="shared" si="76"/>
        <v>-1304893.5956830001</v>
      </c>
      <c r="G476" s="9">
        <f t="shared" si="73"/>
        <v>1233.810356826802</v>
      </c>
      <c r="H476" s="9">
        <f t="shared" si="77"/>
        <v>8483.2192219999997</v>
      </c>
      <c r="I476" s="9">
        <f t="shared" si="78"/>
        <v>-7249.4088650000003</v>
      </c>
      <c r="J476" s="9">
        <f t="shared" si="74"/>
        <v>-1313376.8149049999</v>
      </c>
      <c r="K476" s="9">
        <f t="shared" ca="1" si="79"/>
        <v>-849525.48175599985</v>
      </c>
      <c r="L476" s="8"/>
      <c r="M476" s="8"/>
      <c r="N476" s="6"/>
      <c r="O476" s="8"/>
      <c r="P476" s="7"/>
      <c r="Q476" s="6"/>
    </row>
    <row r="477" spans="1:17" x14ac:dyDescent="0.2">
      <c r="A477" s="12">
        <f>IF(J476=0,"",IF(J476="","",IF(Valores_especificados,A476+1,"")))</f>
        <v>458</v>
      </c>
      <c r="B477" s="11">
        <f t="shared" si="70"/>
        <v>47876</v>
      </c>
      <c r="C477" s="11">
        <f t="shared" si="71"/>
        <v>47876</v>
      </c>
      <c r="D477" s="10" t="str">
        <f t="shared" si="72"/>
        <v/>
      </c>
      <c r="E477" s="10">
        <f t="shared" si="75"/>
        <v>0</v>
      </c>
      <c r="F477" s="9">
        <f t="shared" si="76"/>
        <v>-1313376.8149049999</v>
      </c>
      <c r="G477" s="9">
        <f t="shared" si="73"/>
        <v>1233.810356826802</v>
      </c>
      <c r="H477" s="9">
        <f t="shared" si="77"/>
        <v>8530.3482179999992</v>
      </c>
      <c r="I477" s="9">
        <f t="shared" si="78"/>
        <v>-7296.5378609999998</v>
      </c>
      <c r="J477" s="9">
        <f t="shared" si="74"/>
        <v>-1321907.1631229999</v>
      </c>
      <c r="K477" s="9">
        <f t="shared" ca="1" si="79"/>
        <v>-856822.0196169999</v>
      </c>
      <c r="L477" s="8"/>
      <c r="M477" s="8"/>
      <c r="N477" s="6"/>
      <c r="O477" s="8"/>
      <c r="P477" s="7"/>
      <c r="Q477" s="6"/>
    </row>
    <row r="478" spans="1:17" x14ac:dyDescent="0.2">
      <c r="A478" s="12">
        <f>IF(J477=0,"",IF(J477="","",IF(Valores_especificados,A477+1,"")))</f>
        <v>459</v>
      </c>
      <c r="B478" s="11">
        <f t="shared" si="70"/>
        <v>47907</v>
      </c>
      <c r="C478" s="11">
        <f t="shared" si="71"/>
        <v>47907</v>
      </c>
      <c r="D478" s="10" t="str">
        <f t="shared" si="72"/>
        <v/>
      </c>
      <c r="E478" s="10">
        <f t="shared" si="75"/>
        <v>30</v>
      </c>
      <c r="F478" s="9">
        <f t="shared" si="76"/>
        <v>-1321907.1631229999</v>
      </c>
      <c r="G478" s="9">
        <f t="shared" si="73"/>
        <v>1233.810356826802</v>
      </c>
      <c r="H478" s="9">
        <f t="shared" si="77"/>
        <v>8577.7390410000007</v>
      </c>
      <c r="I478" s="9">
        <f t="shared" si="78"/>
        <v>-7343.9286840000004</v>
      </c>
      <c r="J478" s="9">
        <f t="shared" si="74"/>
        <v>-1330484.9021640001</v>
      </c>
      <c r="K478" s="9">
        <f t="shared" ca="1" si="79"/>
        <v>-864165.94830099994</v>
      </c>
      <c r="L478" s="8"/>
      <c r="M478" s="8"/>
      <c r="N478" s="6"/>
      <c r="O478" s="8"/>
      <c r="P478" s="7"/>
      <c r="Q478" s="6"/>
    </row>
    <row r="479" spans="1:17" x14ac:dyDescent="0.2">
      <c r="A479" s="12">
        <f>IF(J478=0,"",IF(J478="","",IF(Valores_especificados,A478+1,"")))</f>
        <v>460</v>
      </c>
      <c r="B479" s="11">
        <f t="shared" si="70"/>
        <v>47907</v>
      </c>
      <c r="C479" s="11">
        <f t="shared" si="71"/>
        <v>47907</v>
      </c>
      <c r="D479" s="10" t="str">
        <f t="shared" si="72"/>
        <v/>
      </c>
      <c r="E479" s="10">
        <f t="shared" si="75"/>
        <v>0</v>
      </c>
      <c r="F479" s="9">
        <f t="shared" si="76"/>
        <v>-1330484.9021640001</v>
      </c>
      <c r="G479" s="9">
        <f t="shared" si="73"/>
        <v>1233.810356826802</v>
      </c>
      <c r="H479" s="9">
        <f t="shared" si="77"/>
        <v>8625.3931470000007</v>
      </c>
      <c r="I479" s="9">
        <f t="shared" si="78"/>
        <v>-7391.5827900000004</v>
      </c>
      <c r="J479" s="9">
        <f t="shared" si="74"/>
        <v>-1339110.295311</v>
      </c>
      <c r="K479" s="9">
        <f t="shared" ca="1" si="79"/>
        <v>-871557.53109099995</v>
      </c>
      <c r="L479" s="8"/>
      <c r="M479" s="8"/>
      <c r="N479" s="6"/>
      <c r="O479" s="8"/>
      <c r="P479" s="7"/>
      <c r="Q479" s="6"/>
    </row>
    <row r="480" spans="1:17" x14ac:dyDescent="0.2">
      <c r="A480" s="12">
        <f>IF(J479=0,"",IF(J479="","",IF(Valores_especificados,A479+1,"")))</f>
        <v>461</v>
      </c>
      <c r="B480" s="11">
        <f t="shared" si="70"/>
        <v>47907</v>
      </c>
      <c r="C480" s="11">
        <f t="shared" si="71"/>
        <v>47907</v>
      </c>
      <c r="D480" s="10" t="str">
        <f t="shared" si="72"/>
        <v/>
      </c>
      <c r="E480" s="10">
        <f t="shared" si="75"/>
        <v>0</v>
      </c>
      <c r="F480" s="9">
        <f t="shared" si="76"/>
        <v>-1339110.295311</v>
      </c>
      <c r="G480" s="9">
        <f t="shared" si="73"/>
        <v>1233.810356826802</v>
      </c>
      <c r="H480" s="9">
        <f t="shared" si="77"/>
        <v>8673.3119979999992</v>
      </c>
      <c r="I480" s="9">
        <f t="shared" si="78"/>
        <v>-7439.5016409999998</v>
      </c>
      <c r="J480" s="9">
        <f t="shared" si="74"/>
        <v>-1347783.6073090001</v>
      </c>
      <c r="K480" s="9">
        <f t="shared" ca="1" si="79"/>
        <v>-878997.03273199999</v>
      </c>
      <c r="L480" s="8"/>
      <c r="M480" s="8"/>
      <c r="N480" s="6"/>
      <c r="O480" s="8"/>
      <c r="P480" s="7"/>
      <c r="Q480" s="6"/>
    </row>
    <row r="481" spans="1:17" x14ac:dyDescent="0.2">
      <c r="A481" s="12">
        <f>IF(J480=0,"",IF(J480="","",IF(Valores_especificados,A480+1,"")))</f>
        <v>462</v>
      </c>
      <c r="B481" s="11">
        <f t="shared" si="70"/>
        <v>47935</v>
      </c>
      <c r="C481" s="11">
        <f t="shared" si="71"/>
        <v>47935</v>
      </c>
      <c r="D481" s="10" t="str">
        <f t="shared" si="72"/>
        <v/>
      </c>
      <c r="E481" s="10">
        <f t="shared" si="75"/>
        <v>30</v>
      </c>
      <c r="F481" s="9">
        <f t="shared" si="76"/>
        <v>-1347783.6073090001</v>
      </c>
      <c r="G481" s="9">
        <f t="shared" si="73"/>
        <v>1233.810356826802</v>
      </c>
      <c r="H481" s="9">
        <f t="shared" si="77"/>
        <v>8721.4970639999992</v>
      </c>
      <c r="I481" s="9">
        <f t="shared" si="78"/>
        <v>-7487.6867069999998</v>
      </c>
      <c r="J481" s="9">
        <f t="shared" si="74"/>
        <v>-1356505.1043730001</v>
      </c>
      <c r="K481" s="9">
        <f t="shared" ca="1" si="79"/>
        <v>-886484.71943900001</v>
      </c>
      <c r="L481" s="8"/>
      <c r="M481" s="8"/>
      <c r="N481" s="6"/>
      <c r="O481" s="8"/>
      <c r="P481" s="7"/>
      <c r="Q481" s="6"/>
    </row>
    <row r="482" spans="1:17" x14ac:dyDescent="0.2">
      <c r="A482" s="12">
        <f>IF(J481=0,"",IF(J481="","",IF(Valores_especificados,A481+1,"")))</f>
        <v>463</v>
      </c>
      <c r="B482" s="11">
        <f t="shared" si="70"/>
        <v>47935</v>
      </c>
      <c r="C482" s="11">
        <f t="shared" si="71"/>
        <v>47935</v>
      </c>
      <c r="D482" s="10" t="str">
        <f t="shared" si="72"/>
        <v/>
      </c>
      <c r="E482" s="10">
        <f t="shared" si="75"/>
        <v>0</v>
      </c>
      <c r="F482" s="9">
        <f t="shared" si="76"/>
        <v>-1356505.1043730001</v>
      </c>
      <c r="G482" s="9">
        <f t="shared" si="73"/>
        <v>1233.810356826802</v>
      </c>
      <c r="H482" s="9">
        <f t="shared" si="77"/>
        <v>8769.949826</v>
      </c>
      <c r="I482" s="9">
        <f t="shared" si="78"/>
        <v>-7536.1394689999997</v>
      </c>
      <c r="J482" s="9">
        <f t="shared" si="74"/>
        <v>-1365275.0541989999</v>
      </c>
      <c r="K482" s="9">
        <f t="shared" ca="1" si="79"/>
        <v>-894020.85890800005</v>
      </c>
      <c r="L482" s="8"/>
      <c r="M482" s="8"/>
      <c r="N482" s="6"/>
      <c r="O482" s="8"/>
      <c r="P482" s="7"/>
      <c r="Q482" s="6"/>
    </row>
    <row r="483" spans="1:17" x14ac:dyDescent="0.2">
      <c r="A483" s="12">
        <f>IF(J482=0,"",IF(J482="","",IF(Valores_especificados,A482+1,"")))</f>
        <v>464</v>
      </c>
      <c r="B483" s="11">
        <f t="shared" si="70"/>
        <v>47935</v>
      </c>
      <c r="C483" s="11">
        <f t="shared" si="71"/>
        <v>47935</v>
      </c>
      <c r="D483" s="10" t="str">
        <f t="shared" si="72"/>
        <v/>
      </c>
      <c r="E483" s="10">
        <f t="shared" si="75"/>
        <v>0</v>
      </c>
      <c r="F483" s="9">
        <f t="shared" si="76"/>
        <v>-1365275.0541989999</v>
      </c>
      <c r="G483" s="9">
        <f t="shared" si="73"/>
        <v>1233.810356826802</v>
      </c>
      <c r="H483" s="9">
        <f t="shared" si="77"/>
        <v>8818.6717690000005</v>
      </c>
      <c r="I483" s="9">
        <f t="shared" si="78"/>
        <v>-7584.8614120000002</v>
      </c>
      <c r="J483" s="9">
        <f t="shared" si="74"/>
        <v>-1374093.725968</v>
      </c>
      <c r="K483" s="9">
        <f t="shared" ca="1" si="79"/>
        <v>-901605.72032000008</v>
      </c>
      <c r="L483" s="8"/>
      <c r="M483" s="8"/>
      <c r="N483" s="6"/>
      <c r="O483" s="8"/>
      <c r="P483" s="7"/>
      <c r="Q483" s="6"/>
    </row>
    <row r="484" spans="1:17" x14ac:dyDescent="0.2">
      <c r="A484" s="12">
        <f>IF(J483=0,"",IF(J483="","",IF(Valores_especificados,A483+1,"")))</f>
        <v>465</v>
      </c>
      <c r="B484" s="11">
        <f t="shared" si="70"/>
        <v>47966</v>
      </c>
      <c r="C484" s="11">
        <f t="shared" si="71"/>
        <v>47966</v>
      </c>
      <c r="D484" s="10" t="str">
        <f t="shared" si="72"/>
        <v/>
      </c>
      <c r="E484" s="10">
        <f t="shared" si="75"/>
        <v>30</v>
      </c>
      <c r="F484" s="9">
        <f t="shared" si="76"/>
        <v>-1374093.725968</v>
      </c>
      <c r="G484" s="9">
        <f t="shared" si="73"/>
        <v>1233.810356826802</v>
      </c>
      <c r="H484" s="9">
        <f t="shared" si="77"/>
        <v>8867.6643899999999</v>
      </c>
      <c r="I484" s="9">
        <f t="shared" si="78"/>
        <v>-7633.8540329999996</v>
      </c>
      <c r="J484" s="9">
        <f t="shared" si="74"/>
        <v>-1382961.3903580001</v>
      </c>
      <c r="K484" s="9">
        <f t="shared" ca="1" si="79"/>
        <v>-909239.57435300003</v>
      </c>
      <c r="L484" s="8"/>
      <c r="M484" s="8"/>
      <c r="N484" s="6"/>
      <c r="O484" s="8"/>
      <c r="P484" s="7"/>
      <c r="Q484" s="6"/>
    </row>
    <row r="485" spans="1:17" x14ac:dyDescent="0.2">
      <c r="A485" s="12">
        <f>IF(J484=0,"",IF(J484="","",IF(Valores_especificados,A484+1,"")))</f>
        <v>466</v>
      </c>
      <c r="B485" s="11">
        <f t="shared" si="70"/>
        <v>47966</v>
      </c>
      <c r="C485" s="11">
        <f t="shared" si="71"/>
        <v>47966</v>
      </c>
      <c r="D485" s="10" t="str">
        <f t="shared" si="72"/>
        <v/>
      </c>
      <c r="E485" s="10">
        <f t="shared" si="75"/>
        <v>0</v>
      </c>
      <c r="F485" s="9">
        <f t="shared" si="76"/>
        <v>-1382961.3903580001</v>
      </c>
      <c r="G485" s="9">
        <f t="shared" si="73"/>
        <v>1233.810356826802</v>
      </c>
      <c r="H485" s="9">
        <f t="shared" si="77"/>
        <v>8916.9291919999996</v>
      </c>
      <c r="I485" s="9">
        <f t="shared" si="78"/>
        <v>-7683.1188350000002</v>
      </c>
      <c r="J485" s="9">
        <f t="shared" si="74"/>
        <v>-1391878.3195499999</v>
      </c>
      <c r="K485" s="9">
        <f t="shared" ca="1" si="79"/>
        <v>-916922.693188</v>
      </c>
      <c r="L485" s="8"/>
      <c r="M485" s="8"/>
      <c r="N485" s="6"/>
      <c r="O485" s="8"/>
      <c r="P485" s="7"/>
      <c r="Q485" s="6"/>
    </row>
    <row r="486" spans="1:17" x14ac:dyDescent="0.2">
      <c r="A486" s="12">
        <f>IF(J485=0,"",IF(J485="","",IF(Valores_especificados,A485+1,"")))</f>
        <v>467</v>
      </c>
      <c r="B486" s="11">
        <f t="shared" si="70"/>
        <v>47966</v>
      </c>
      <c r="C486" s="11">
        <f t="shared" si="71"/>
        <v>47966</v>
      </c>
      <c r="D486" s="10" t="str">
        <f t="shared" si="72"/>
        <v/>
      </c>
      <c r="E486" s="10">
        <f t="shared" si="75"/>
        <v>0</v>
      </c>
      <c r="F486" s="9">
        <f t="shared" si="76"/>
        <v>-1391878.3195499999</v>
      </c>
      <c r="G486" s="9">
        <f t="shared" si="73"/>
        <v>1233.810356826802</v>
      </c>
      <c r="H486" s="9">
        <f t="shared" si="77"/>
        <v>8966.4676880000006</v>
      </c>
      <c r="I486" s="9">
        <f t="shared" si="78"/>
        <v>-7732.6573310000003</v>
      </c>
      <c r="J486" s="9">
        <f t="shared" si="74"/>
        <v>-1400844.787238</v>
      </c>
      <c r="K486" s="9">
        <f t="shared" ca="1" si="79"/>
        <v>-924655.35051899997</v>
      </c>
      <c r="L486" s="8"/>
      <c r="M486" s="8"/>
      <c r="N486" s="6"/>
      <c r="O486" s="8"/>
      <c r="P486" s="7"/>
      <c r="Q486" s="6"/>
    </row>
    <row r="487" spans="1:17" x14ac:dyDescent="0.2">
      <c r="A487" s="12">
        <f>IF(J486=0,"",IF(J486="","",IF(Valores_especificados,A486+1,"")))</f>
        <v>468</v>
      </c>
      <c r="B487" s="11">
        <f t="shared" si="70"/>
        <v>47996</v>
      </c>
      <c r="C487" s="11">
        <f t="shared" si="71"/>
        <v>47996</v>
      </c>
      <c r="D487" s="10" t="str">
        <f t="shared" si="72"/>
        <v/>
      </c>
      <c r="E487" s="10">
        <f t="shared" si="75"/>
        <v>30</v>
      </c>
      <c r="F487" s="9">
        <f t="shared" si="76"/>
        <v>-1400844.787238</v>
      </c>
      <c r="G487" s="9">
        <f t="shared" si="73"/>
        <v>1233.810356826802</v>
      </c>
      <c r="H487" s="9">
        <f t="shared" si="77"/>
        <v>9016.2813970000007</v>
      </c>
      <c r="I487" s="9">
        <f t="shared" si="78"/>
        <v>-7782.4710400000004</v>
      </c>
      <c r="J487" s="9">
        <f t="shared" si="74"/>
        <v>-1409861.0686349999</v>
      </c>
      <c r="K487" s="9">
        <f t="shared" ca="1" si="79"/>
        <v>-932437.82155899995</v>
      </c>
      <c r="L487" s="8"/>
      <c r="M487" s="8"/>
      <c r="N487" s="6"/>
      <c r="O487" s="8"/>
      <c r="P487" s="7"/>
      <c r="Q487" s="6"/>
    </row>
    <row r="488" spans="1:17" x14ac:dyDescent="0.2">
      <c r="A488" s="12">
        <f>IF(J487=0,"",IF(J487="","",IF(Valores_especificados,A487+1,"")))</f>
        <v>469</v>
      </c>
      <c r="B488" s="11">
        <f t="shared" si="70"/>
        <v>47996</v>
      </c>
      <c r="C488" s="11">
        <f t="shared" si="71"/>
        <v>47996</v>
      </c>
      <c r="D488" s="10" t="str">
        <f t="shared" si="72"/>
        <v/>
      </c>
      <c r="E488" s="10">
        <f t="shared" si="75"/>
        <v>0</v>
      </c>
      <c r="F488" s="9">
        <f t="shared" si="76"/>
        <v>-1409861.0686349999</v>
      </c>
      <c r="G488" s="9">
        <f t="shared" si="73"/>
        <v>1233.810356826802</v>
      </c>
      <c r="H488" s="9">
        <f t="shared" si="77"/>
        <v>9066.3718489999992</v>
      </c>
      <c r="I488" s="9">
        <f t="shared" si="78"/>
        <v>-7832.5614919999998</v>
      </c>
      <c r="J488" s="9">
        <f t="shared" si="74"/>
        <v>-1418927.4404839999</v>
      </c>
      <c r="K488" s="9">
        <f t="shared" ca="1" si="79"/>
        <v>-940270.38305099995</v>
      </c>
      <c r="L488" s="8"/>
      <c r="M488" s="8"/>
      <c r="N488" s="6"/>
      <c r="O488" s="8"/>
      <c r="P488" s="7"/>
      <c r="Q488" s="6"/>
    </row>
    <row r="489" spans="1:17" x14ac:dyDescent="0.2">
      <c r="A489" s="12">
        <f>IF(J488=0,"",IF(J488="","",IF(Valores_especificados,A488+1,"")))</f>
        <v>470</v>
      </c>
      <c r="B489" s="11">
        <f t="shared" si="70"/>
        <v>47996</v>
      </c>
      <c r="C489" s="11">
        <f t="shared" si="71"/>
        <v>47996</v>
      </c>
      <c r="D489" s="10" t="str">
        <f t="shared" si="72"/>
        <v/>
      </c>
      <c r="E489" s="10">
        <f t="shared" si="75"/>
        <v>0</v>
      </c>
      <c r="F489" s="9">
        <f t="shared" si="76"/>
        <v>-1418927.4404839999</v>
      </c>
      <c r="G489" s="9">
        <f t="shared" si="73"/>
        <v>1233.810356826802</v>
      </c>
      <c r="H489" s="9">
        <f t="shared" si="77"/>
        <v>9116.7405820000004</v>
      </c>
      <c r="I489" s="9">
        <f t="shared" si="78"/>
        <v>-7882.9302250000001</v>
      </c>
      <c r="J489" s="9">
        <f t="shared" si="74"/>
        <v>-1428044.1810659999</v>
      </c>
      <c r="K489" s="9">
        <f t="shared" ca="1" si="79"/>
        <v>-948153.31327599997</v>
      </c>
      <c r="L489" s="8"/>
      <c r="M489" s="8"/>
      <c r="N489" s="6"/>
      <c r="O489" s="8"/>
      <c r="P489" s="7"/>
      <c r="Q489" s="6"/>
    </row>
    <row r="490" spans="1:17" x14ac:dyDescent="0.2">
      <c r="A490" s="12">
        <f>IF(J489=0,"",IF(J489="","",IF(Valores_especificados,A489+1,"")))</f>
        <v>471</v>
      </c>
      <c r="B490" s="11">
        <f t="shared" si="70"/>
        <v>48027</v>
      </c>
      <c r="C490" s="11">
        <f t="shared" si="71"/>
        <v>48027</v>
      </c>
      <c r="D490" s="10" t="str">
        <f t="shared" si="72"/>
        <v/>
      </c>
      <c r="E490" s="10">
        <f t="shared" si="75"/>
        <v>30</v>
      </c>
      <c r="F490" s="9">
        <f t="shared" si="76"/>
        <v>-1428044.1810659999</v>
      </c>
      <c r="G490" s="9">
        <f t="shared" si="73"/>
        <v>1233.810356826802</v>
      </c>
      <c r="H490" s="9">
        <f t="shared" si="77"/>
        <v>9167.3891409999997</v>
      </c>
      <c r="I490" s="9">
        <f t="shared" si="78"/>
        <v>-7933.5787840000003</v>
      </c>
      <c r="J490" s="9">
        <f t="shared" si="74"/>
        <v>-1437211.570207</v>
      </c>
      <c r="K490" s="9">
        <f t="shared" ca="1" si="79"/>
        <v>-956086.89205999998</v>
      </c>
      <c r="L490" s="8"/>
      <c r="M490" s="8"/>
      <c r="N490" s="6"/>
      <c r="O490" s="8"/>
      <c r="P490" s="7"/>
      <c r="Q490" s="6"/>
    </row>
    <row r="491" spans="1:17" x14ac:dyDescent="0.2">
      <c r="A491" s="12">
        <f>IF(J490=0,"",IF(J490="","",IF(Valores_especificados,A490+1,"")))</f>
        <v>472</v>
      </c>
      <c r="B491" s="11">
        <f t="shared" si="70"/>
        <v>48027</v>
      </c>
      <c r="C491" s="11">
        <f t="shared" si="71"/>
        <v>48027</v>
      </c>
      <c r="D491" s="10" t="str">
        <f t="shared" si="72"/>
        <v/>
      </c>
      <c r="E491" s="10">
        <f t="shared" si="75"/>
        <v>0</v>
      </c>
      <c r="F491" s="9">
        <f t="shared" si="76"/>
        <v>-1437211.570207</v>
      </c>
      <c r="G491" s="9">
        <f t="shared" si="73"/>
        <v>1233.810356826802</v>
      </c>
      <c r="H491" s="9">
        <f t="shared" si="77"/>
        <v>9218.3190799999993</v>
      </c>
      <c r="I491" s="9">
        <f t="shared" si="78"/>
        <v>-7984.5087229999999</v>
      </c>
      <c r="J491" s="9">
        <f t="shared" si="74"/>
        <v>-1446429.8892870001</v>
      </c>
      <c r="K491" s="9">
        <f t="shared" ca="1" si="79"/>
        <v>-964071.40078299993</v>
      </c>
      <c r="L491" s="8"/>
      <c r="M491" s="8"/>
      <c r="N491" s="6"/>
      <c r="O491" s="8"/>
      <c r="P491" s="7"/>
      <c r="Q491" s="6"/>
    </row>
    <row r="492" spans="1:17" x14ac:dyDescent="0.2">
      <c r="A492" s="12">
        <f>IF(J491=0,"",IF(J491="","",IF(Valores_especificados,A491+1,"")))</f>
        <v>473</v>
      </c>
      <c r="B492" s="11">
        <f t="shared" si="70"/>
        <v>48027</v>
      </c>
      <c r="C492" s="11">
        <f t="shared" si="71"/>
        <v>48027</v>
      </c>
      <c r="D492" s="10" t="str">
        <f t="shared" si="72"/>
        <v/>
      </c>
      <c r="E492" s="10">
        <f t="shared" si="75"/>
        <v>0</v>
      </c>
      <c r="F492" s="9">
        <f t="shared" si="76"/>
        <v>-1446429.8892870001</v>
      </c>
      <c r="G492" s="9">
        <f t="shared" si="73"/>
        <v>1233.810356826802</v>
      </c>
      <c r="H492" s="9">
        <f t="shared" si="77"/>
        <v>9269.5319639999998</v>
      </c>
      <c r="I492" s="9">
        <f t="shared" si="78"/>
        <v>-8035.7216070000004</v>
      </c>
      <c r="J492" s="9">
        <f t="shared" si="74"/>
        <v>-1455699.4212509999</v>
      </c>
      <c r="K492" s="9">
        <f t="shared" ca="1" si="79"/>
        <v>-972107.12238999992</v>
      </c>
      <c r="L492" s="8"/>
      <c r="M492" s="8"/>
      <c r="N492" s="6"/>
      <c r="O492" s="8"/>
      <c r="P492" s="7"/>
      <c r="Q492" s="6"/>
    </row>
    <row r="493" spans="1:17" x14ac:dyDescent="0.2">
      <c r="A493" s="12">
        <f>IF(J492=0,"",IF(J492="","",IF(Valores_especificados,A492+1,"")))</f>
        <v>474</v>
      </c>
      <c r="B493" s="11">
        <f t="shared" si="70"/>
        <v>48057</v>
      </c>
      <c r="C493" s="11">
        <f t="shared" si="71"/>
        <v>48057</v>
      </c>
      <c r="D493" s="10" t="str">
        <f t="shared" si="72"/>
        <v/>
      </c>
      <c r="E493" s="10">
        <f t="shared" si="75"/>
        <v>30</v>
      </c>
      <c r="F493" s="9">
        <f t="shared" si="76"/>
        <v>-1455699.4212509999</v>
      </c>
      <c r="G493" s="9">
        <f t="shared" si="73"/>
        <v>1233.810356826802</v>
      </c>
      <c r="H493" s="9">
        <f t="shared" si="77"/>
        <v>9321.029364</v>
      </c>
      <c r="I493" s="9">
        <f t="shared" si="78"/>
        <v>-8087.2190069999997</v>
      </c>
      <c r="J493" s="9">
        <f t="shared" si="74"/>
        <v>-1465020.450615</v>
      </c>
      <c r="K493" s="9">
        <f t="shared" ca="1" si="79"/>
        <v>-980194.34139699989</v>
      </c>
      <c r="L493" s="8"/>
      <c r="M493" s="8"/>
      <c r="N493" s="6"/>
      <c r="O493" s="8"/>
      <c r="P493" s="7"/>
      <c r="Q493" s="6"/>
    </row>
    <row r="494" spans="1:17" x14ac:dyDescent="0.2">
      <c r="A494" s="12">
        <f>IF(J493=0,"",IF(J493="","",IF(Valores_especificados,A493+1,"")))</f>
        <v>475</v>
      </c>
      <c r="B494" s="11">
        <f t="shared" si="70"/>
        <v>48057</v>
      </c>
      <c r="C494" s="11">
        <f t="shared" si="71"/>
        <v>48057</v>
      </c>
      <c r="D494" s="10" t="str">
        <f t="shared" si="72"/>
        <v/>
      </c>
      <c r="E494" s="10">
        <f t="shared" si="75"/>
        <v>0</v>
      </c>
      <c r="F494" s="9">
        <f t="shared" si="76"/>
        <v>-1465020.450615</v>
      </c>
      <c r="G494" s="9">
        <f t="shared" si="73"/>
        <v>1233.810356826802</v>
      </c>
      <c r="H494" s="9">
        <f t="shared" si="77"/>
        <v>9372.81286</v>
      </c>
      <c r="I494" s="9">
        <f t="shared" si="78"/>
        <v>-8139.0025029999997</v>
      </c>
      <c r="J494" s="9">
        <f t="shared" si="74"/>
        <v>-1474393.2634749999</v>
      </c>
      <c r="K494" s="9">
        <f t="shared" ca="1" si="79"/>
        <v>-988333.34389999986</v>
      </c>
      <c r="L494" s="8"/>
      <c r="M494" s="8"/>
      <c r="N494" s="6"/>
      <c r="O494" s="8"/>
      <c r="P494" s="7"/>
      <c r="Q494" s="6"/>
    </row>
    <row r="495" spans="1:17" x14ac:dyDescent="0.2">
      <c r="A495" s="12">
        <f>IF(J494=0,"",IF(J494="","",IF(Valores_especificados,A494+1,"")))</f>
        <v>476</v>
      </c>
      <c r="B495" s="11">
        <f t="shared" si="70"/>
        <v>48057</v>
      </c>
      <c r="C495" s="11">
        <f t="shared" si="71"/>
        <v>48057</v>
      </c>
      <c r="D495" s="10" t="str">
        <f t="shared" si="72"/>
        <v/>
      </c>
      <c r="E495" s="10">
        <f t="shared" si="75"/>
        <v>0</v>
      </c>
      <c r="F495" s="9">
        <f t="shared" si="76"/>
        <v>-1474393.2634749999</v>
      </c>
      <c r="G495" s="9">
        <f t="shared" si="73"/>
        <v>1233.810356826802</v>
      </c>
      <c r="H495" s="9">
        <f t="shared" si="77"/>
        <v>9424.884043</v>
      </c>
      <c r="I495" s="9">
        <f t="shared" si="78"/>
        <v>-8191.0736859999997</v>
      </c>
      <c r="J495" s="9">
        <f t="shared" si="74"/>
        <v>-1483818.1475180001</v>
      </c>
      <c r="K495" s="9">
        <f t="shared" ca="1" si="79"/>
        <v>-996524.41758599982</v>
      </c>
      <c r="L495" s="8"/>
      <c r="M495" s="8"/>
      <c r="N495" s="6"/>
      <c r="O495" s="8"/>
      <c r="P495" s="7"/>
      <c r="Q495" s="6"/>
    </row>
    <row r="496" spans="1:17" x14ac:dyDescent="0.2">
      <c r="A496" s="12">
        <f>IF(J495=0,"",IF(J495="","",IF(Valores_especificados,A495+1,"")))</f>
        <v>477</v>
      </c>
      <c r="B496" s="11">
        <f t="shared" si="70"/>
        <v>48088</v>
      </c>
      <c r="C496" s="11">
        <f t="shared" si="71"/>
        <v>48088</v>
      </c>
      <c r="D496" s="10" t="str">
        <f t="shared" si="72"/>
        <v/>
      </c>
      <c r="E496" s="10">
        <f t="shared" si="75"/>
        <v>30</v>
      </c>
      <c r="F496" s="9">
        <f t="shared" si="76"/>
        <v>-1483818.1475180001</v>
      </c>
      <c r="G496" s="9">
        <f t="shared" si="73"/>
        <v>1233.810356826802</v>
      </c>
      <c r="H496" s="9">
        <f t="shared" si="77"/>
        <v>9477.2445100000004</v>
      </c>
      <c r="I496" s="9">
        <f t="shared" si="78"/>
        <v>-8243.4341530000002</v>
      </c>
      <c r="J496" s="9">
        <f t="shared" si="74"/>
        <v>-1493295.392028</v>
      </c>
      <c r="K496" s="9">
        <f t="shared" ca="1" si="79"/>
        <v>-1004767.8517389998</v>
      </c>
      <c r="L496" s="8"/>
      <c r="M496" s="8"/>
      <c r="N496" s="6"/>
      <c r="O496" s="8"/>
      <c r="P496" s="7"/>
      <c r="Q496" s="6"/>
    </row>
    <row r="497" spans="1:17" x14ac:dyDescent="0.2">
      <c r="A497" s="12">
        <f>IF(J496=0,"",IF(J496="","",IF(Valores_especificados,A496+1,"")))</f>
        <v>478</v>
      </c>
      <c r="B497" s="11">
        <f t="shared" si="70"/>
        <v>48088</v>
      </c>
      <c r="C497" s="11">
        <f t="shared" si="71"/>
        <v>48088</v>
      </c>
      <c r="D497" s="10" t="str">
        <f t="shared" si="72"/>
        <v/>
      </c>
      <c r="E497" s="10">
        <f t="shared" si="75"/>
        <v>0</v>
      </c>
      <c r="F497" s="9">
        <f t="shared" si="76"/>
        <v>-1493295.392028</v>
      </c>
      <c r="G497" s="9">
        <f t="shared" si="73"/>
        <v>1233.810356826802</v>
      </c>
      <c r="H497" s="9">
        <f t="shared" si="77"/>
        <v>9529.8958679999996</v>
      </c>
      <c r="I497" s="9">
        <f t="shared" si="78"/>
        <v>-8296.0855109999993</v>
      </c>
      <c r="J497" s="9">
        <f t="shared" si="74"/>
        <v>-1502825.2878960001</v>
      </c>
      <c r="K497" s="9">
        <f t="shared" ca="1" si="79"/>
        <v>-1013063.9372499998</v>
      </c>
      <c r="L497" s="8"/>
      <c r="M497" s="8"/>
      <c r="N497" s="6"/>
      <c r="O497" s="8"/>
      <c r="P497" s="7"/>
      <c r="Q497" s="6"/>
    </row>
    <row r="498" spans="1:17" x14ac:dyDescent="0.2">
      <c r="A498" s="12">
        <f>IF(J497=0,"",IF(J497="","",IF(Valores_especificados,A497+1,"")))</f>
        <v>479</v>
      </c>
      <c r="B498" s="11">
        <f t="shared" si="70"/>
        <v>48088</v>
      </c>
      <c r="C498" s="11">
        <f t="shared" si="71"/>
        <v>48088</v>
      </c>
      <c r="D498" s="10" t="str">
        <f t="shared" si="72"/>
        <v/>
      </c>
      <c r="E498" s="10">
        <f t="shared" si="75"/>
        <v>0</v>
      </c>
      <c r="F498" s="9">
        <f t="shared" si="76"/>
        <v>-1502825.2878960001</v>
      </c>
      <c r="G498" s="9">
        <f t="shared" si="73"/>
        <v>1233.810356826802</v>
      </c>
      <c r="H498" s="9">
        <f t="shared" si="77"/>
        <v>9582.8397339999992</v>
      </c>
      <c r="I498" s="9">
        <f t="shared" si="78"/>
        <v>-8349.0293770000007</v>
      </c>
      <c r="J498" s="9">
        <f t="shared" si="74"/>
        <v>-1512408.12763</v>
      </c>
      <c r="K498" s="9">
        <f t="shared" ca="1" si="79"/>
        <v>-1021412.9666269999</v>
      </c>
      <c r="L498" s="8"/>
      <c r="M498" s="8"/>
      <c r="N498" s="6"/>
      <c r="O498" s="8"/>
      <c r="P498" s="7"/>
      <c r="Q498" s="6"/>
    </row>
    <row r="499" spans="1:17" x14ac:dyDescent="0.2">
      <c r="A499" s="12">
        <f>IF(J498=0,"",IF(J498="","",IF(Valores_especificados,A498+1,"")))</f>
        <v>480</v>
      </c>
      <c r="B499" s="11">
        <f t="shared" si="70"/>
        <v>48120</v>
      </c>
      <c r="C499" s="11">
        <f t="shared" si="71"/>
        <v>48119</v>
      </c>
      <c r="D499" s="10">
        <f t="shared" si="72"/>
        <v>1</v>
      </c>
      <c r="E499" s="10">
        <f t="shared" si="75"/>
        <v>31</v>
      </c>
      <c r="F499" s="9">
        <f t="shared" si="76"/>
        <v>-1512408.12763</v>
      </c>
      <c r="G499" s="9">
        <f t="shared" si="73"/>
        <v>1233.810356826802</v>
      </c>
      <c r="H499" s="9">
        <f t="shared" si="77"/>
        <v>9636.0777330000001</v>
      </c>
      <c r="I499" s="9">
        <f t="shared" si="78"/>
        <v>-8402.2673759999998</v>
      </c>
      <c r="J499" s="9">
        <f t="shared" si="74"/>
        <v>-1522044.205363</v>
      </c>
      <c r="K499" s="9">
        <f t="shared" ca="1" si="79"/>
        <v>-1029815.2340029998</v>
      </c>
      <c r="L499" s="8"/>
      <c r="M499" s="8"/>
      <c r="N499" s="6"/>
      <c r="O499" s="8"/>
      <c r="P499" s="7"/>
      <c r="Q499" s="6"/>
    </row>
  </sheetData>
  <mergeCells count="20">
    <mergeCell ref="B3:F3"/>
    <mergeCell ref="G3:K3"/>
    <mergeCell ref="A5:B5"/>
    <mergeCell ref="E5:G5"/>
    <mergeCell ref="I5:J5"/>
    <mergeCell ref="A7:H7"/>
    <mergeCell ref="I7:K7"/>
    <mergeCell ref="A8:B8"/>
    <mergeCell ref="E8:F8"/>
    <mergeCell ref="A9:B9"/>
    <mergeCell ref="E9:F9"/>
    <mergeCell ref="A10:B10"/>
    <mergeCell ref="E10:F10"/>
    <mergeCell ref="E14:F14"/>
    <mergeCell ref="A11:B11"/>
    <mergeCell ref="E11:F11"/>
    <mergeCell ref="A12:B12"/>
    <mergeCell ref="E12:F12"/>
    <mergeCell ref="A13:B13"/>
    <mergeCell ref="E13:F13"/>
  </mergeCells>
  <conditionalFormatting sqref="A20:G499">
    <cfRule type="expression" dxfId="3" priority="3" stopIfTrue="1">
      <formula>IF(ROW(A20)&lt;Última_fila,TRUE, FALSE)</formula>
    </cfRule>
  </conditionalFormatting>
  <conditionalFormatting sqref="A20:K499">
    <cfRule type="expression" dxfId="2" priority="1" stopIfTrue="1">
      <formula>IF(ROW(A20)&gt;Última_fila,TRUE, FALSE)</formula>
    </cfRule>
    <cfRule type="expression" dxfId="1" priority="2" stopIfTrue="1">
      <formula>IF(ROW(A20)=Última_fila,TRUE, FALSE)</formula>
    </cfRule>
  </conditionalFormatting>
  <conditionalFormatting sqref="H20:K499">
    <cfRule type="expression" dxfId="0" priority="6" stopIfTrue="1">
      <formula>IF(ROW(H20)&lt;=Última_fila,TRUE, FALSE)</formula>
    </cfRule>
  </conditionalFormatting>
  <dataValidations count="5">
    <dataValidation type="list" allowBlank="1" showInputMessage="1" showErrorMessage="1" sqref="N7" xr:uid="{BA030923-30AD-4F01-8DE7-FD6FA23C4E7B}">
      <formula1>$L$8:$L$9</formula1>
    </dataValidation>
    <dataValidation allowBlank="1" showInputMessage="1" showErrorMessage="1" promptTitle="Pagos adicionales" prompt="Escriba aquí un importe si desea realizar pagos adicionales del principal en cada período de pago._x000a__x000a_Para pagos adicionales ocasionales, escriba los importes adicionales del principal directamente en la columna 'Pago adicional' de abajo." sqref="G15" xr:uid="{0F25DB1D-EC2A-4D68-B5BD-673967397D97}"/>
    <dataValidation type="date" operator="greaterThanOrEqual" allowBlank="1" showInputMessage="1" showErrorMessage="1" errorTitle="Fecha" error="Especifique una fecha válida igual o posterior al 1 de enero de 1900." sqref="H13" xr:uid="{B3C0FE93-A4C4-47E2-911A-7E9CB5A5C285}">
      <formula1>1</formula1>
    </dataValidation>
    <dataValidation type="list" allowBlank="1" showInputMessage="1" showErrorMessage="1" sqref="N3" xr:uid="{449F6B17-E054-43B2-B7FC-AD77679481CE}">
      <formula1>$L$11:$L$12</formula1>
    </dataValidation>
    <dataValidation type="list" allowBlank="1" showInputMessage="1" showErrorMessage="1" sqref="N5" xr:uid="{E9E26DB9-CD87-4231-AD3C-96F64C7F10C0}">
      <formula1>$L$13:$L$14</formula1>
    </dataValidation>
  </dataValidations>
  <pageMargins left="0.5" right="0.5" top="0.5" bottom="0.5" header="0.5" footer="0.5"/>
  <pageSetup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22</vt:i4>
      </vt:variant>
    </vt:vector>
  </HeadingPairs>
  <TitlesOfParts>
    <vt:vector size="23" baseType="lpstr">
      <vt:lpstr>Cuota Nivelada (2)</vt:lpstr>
      <vt:lpstr>'Cuota Nivelada (2)'!Años_préstamo</vt:lpstr>
      <vt:lpstr>'Cuota Nivelada (2)'!Área_de_impresión</vt:lpstr>
      <vt:lpstr>'Cuota Nivelada (2)'!Capital</vt:lpstr>
      <vt:lpstr>'Cuota Nivelada (2)'!Costo_total_mensual_del_credito</vt:lpstr>
      <vt:lpstr>'Cuota Nivelada (2)'!Datos</vt:lpstr>
      <vt:lpstr>'Cuota Nivelada (2)'!Fecha_de_pago</vt:lpstr>
      <vt:lpstr>'Cuota Nivelada (2)'!Importe_del_préstamo</vt:lpstr>
      <vt:lpstr>'Cuota Nivelada (2)'!Impresión_completa</vt:lpstr>
      <vt:lpstr>'Cuota Nivelada (2)'!Inicio_prestamo</vt:lpstr>
      <vt:lpstr>'Cuota Nivelada (2)'!Int</vt:lpstr>
      <vt:lpstr>'Cuota Nivelada (2)'!Int_acum</vt:lpstr>
      <vt:lpstr>'Cuota Nivelada (2)'!Interés_total</vt:lpstr>
      <vt:lpstr>'Cuota Nivelada (2)'!Núm_de_pago</vt:lpstr>
      <vt:lpstr>'Cuota Nivelada (2)'!Núm_pagos_al_año</vt:lpstr>
      <vt:lpstr>'Cuota Nivelada (2)'!Pago_mensual_programado</vt:lpstr>
      <vt:lpstr>'Cuota Nivelada (2)'!Pago_progr</vt:lpstr>
      <vt:lpstr>'Cuota Nivelada (2)'!Pagos_adicionales_programados</vt:lpstr>
      <vt:lpstr>'Cuota Nivelada (2)'!Saldo_final</vt:lpstr>
      <vt:lpstr>'Cuota Nivelada (2)'!Saldo_inicial</vt:lpstr>
      <vt:lpstr>'Cuota Nivelada (2)'!Tasa_de_interés</vt:lpstr>
      <vt:lpstr>'Cuota Nivelada (2)'!Tasa_de_interés_programada</vt:lpstr>
      <vt:lpstr>'Cuota Nivelada (2)'!Títulos_a_imprimir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Tatiana Rodriguez Calderon</dc:creator>
  <cp:lastModifiedBy>Lesly Almendarez</cp:lastModifiedBy>
  <dcterms:created xsi:type="dcterms:W3CDTF">2021-01-26T19:51:50Z</dcterms:created>
  <dcterms:modified xsi:type="dcterms:W3CDTF">2025-08-29T22:25:34Z</dcterms:modified>
</cp:coreProperties>
</file>